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320" windowHeight="4830" activeTab="0"/>
  </bookViews>
  <sheets>
    <sheet name="Antigüedad-Edad" sheetId="1" r:id="rId1"/>
    <sheet name="Sexo" sheetId="2" r:id="rId2"/>
    <sheet name="Rotación de personal" sheetId="3" r:id="rId3"/>
    <sheet name="Titulares-Sustitutos" sheetId="4" r:id="rId4"/>
    <sheet name="Número de Fiscales - Población" sheetId="5" r:id="rId5"/>
  </sheets>
  <definedNames/>
  <calcPr fullCalcOnLoad="1"/>
</workbook>
</file>

<file path=xl/sharedStrings.xml><?xml version="1.0" encoding="utf-8"?>
<sst xmlns="http://schemas.openxmlformats.org/spreadsheetml/2006/main" count="280" uniqueCount="76">
  <si>
    <t>EDAD MEDIA DE LOS FISCALES POR COMUNIDADES AUTÓNOMAS</t>
  </si>
  <si>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</si>
  <si>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</si>
  <si>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</si>
  <si>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</si>
  <si>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</si>
  <si>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</si>
  <si>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</si>
  <si>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</si>
  <si>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</si>
  <si>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</si>
  <si>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</si>
  <si>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</si>
  <si>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</si>
  <si>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</si>
  <si>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Órganos Centrales</t>
  </si>
  <si>
    <t>País Vasco</t>
  </si>
  <si>
    <t>ANTIGÜEDAD MEDIA DE LOS FISCALES POR COMUNIDADES AUTÓNOMAS</t>
  </si>
  <si>
    <t>Antigüedad</t>
  </si>
  <si>
    <t>RANGO</t>
  </si>
  <si>
    <t>TOTAL</t>
  </si>
  <si>
    <t>PORCENTAJE</t>
  </si>
  <si>
    <t>DE 20 Y 30</t>
  </si>
  <si>
    <t>DE 31 Y 40</t>
  </si>
  <si>
    <t>DE 41 A 50</t>
  </si>
  <si>
    <t>DE 51 A 60</t>
  </si>
  <si>
    <t>DE 61 A 70</t>
  </si>
  <si>
    <t>PIRÁMIDE DE EDAD EN LA CARRERA FISCAL</t>
  </si>
  <si>
    <t>Indicadores sociológicos de la Carrera Fiscal / Antigüedad - Edad</t>
  </si>
  <si>
    <t>Indicadores sociológicos de la Carrera Fiscal / Sexo</t>
  </si>
  <si>
    <t>Hombre</t>
  </si>
  <si>
    <t>Mujer</t>
  </si>
  <si>
    <t>ANTIGÜEDAD POR SEXO DE LOS FISCALES DE LAS COMUNIDADES AUTÓNOMAS</t>
  </si>
  <si>
    <t>EDAD POR SEXO DE LOS FISCALES DE LAS COMUNIDADES AUTÓNOMAS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</si>
  <si>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</si>
  <si>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</si>
  <si>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</si>
  <si>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</si>
  <si>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</si>
  <si>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</si>
  <si>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NÚMERO DE FISCALES POR SEXO DE LAS COMUNIDADES AUTÓNOMAS</t>
  </si>
  <si>
    <t>PIRÁMIDE DE EDAD POR SEXO EN LA CARRERA FISCAL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</si>
  <si>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</si>
  <si>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</si>
  <si>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</si>
  <si>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</si>
  <si>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</si>
  <si>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</si>
  <si>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</si>
  <si>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</si>
  <si>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DE 66 A 70</t>
  </si>
  <si>
    <t>Indicadores sociológicos de la Carrera Fiscal / Rotación de personal</t>
  </si>
  <si>
    <t>ÍNDICE DE ROTACIÓN DE FISCALES POR COMUNIDADES AUTÓNOMAS</t>
  </si>
  <si>
    <t>Puestos</t>
  </si>
  <si>
    <t>Rotaciones</t>
  </si>
  <si>
    <t>Porcentaje</t>
  </si>
  <si>
    <t>Indicadores sociológicos de la Carrera Fiscal / Origen del personal: Titulares/Sustitutos</t>
  </si>
  <si>
    <t>Días trabajados por Fiscales titulares</t>
  </si>
  <si>
    <t>Días trabajados por Fiscales sustitutos</t>
  </si>
  <si>
    <t>Porcentaje de días cubiertos por sustitutos</t>
  </si>
  <si>
    <t>PORCENTAJE DE MUJERES POR RANGO DE EDAD</t>
  </si>
  <si>
    <t>DE 20 A 30</t>
  </si>
  <si>
    <t>DE 31 A 40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</si>
  <si>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</si>
  <si>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</si>
  <si>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</si>
  <si>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</si>
  <si>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</si>
  <si>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</si>
  <si>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* Cifras de población a 1 de enero de 2013. Resultados provisionales</t>
  </si>
  <si>
    <t>* Cifras oficiales de población resultantes de la revisión del Padrón municipal a 1 de enero de 2012</t>
  </si>
  <si>
    <t>PORCENTAJE DE HOMBRES POR RANGO DE EDAD</t>
  </si>
  <si>
    <t>Castilla - La Mancha</t>
  </si>
  <si>
    <t>Illes Balears</t>
  </si>
  <si>
    <t>Castilla y León</t>
  </si>
  <si>
    <t>Comunitat Valenciana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</si>
</sst>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Black]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63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9"/>
      <color indexed="63"/>
      <name val="Arial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9"/>
      <color rgb="FF324649"/>
      <name val="Arial"/>
      <family val="2"/>
    </font>
    <font>
      <b/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5" fillId="33" borderId="0" xfId="0" applyNumberFormat="1" applyFont="1" applyFill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3" fontId="4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Edad media de los Fiscales por CCAA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0955"/>
          <c:w val="0.996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'Antigüedad-Edad'!$B$8:$B$24</c:f>
              <c:strCache/>
            </c:strRef>
          </c:cat>
          <c:val>
            <c:numRef>
              <c:f>'Antigüedad-Edad'!$C$8:$C$24</c:f>
              <c:numCache/>
            </c:numRef>
          </c:val>
        </c:ser>
        <c:axId val="28431713"/>
        <c:axId val="54558826"/>
      </c:bar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58826"/>
        <c:crosses val="autoZero"/>
        <c:auto val="1"/>
        <c:lblOffset val="100"/>
        <c:tickLblSkip val="1"/>
        <c:noMultiLvlLbl val="0"/>
      </c:catAx>
      <c:valAx>
        <c:axId val="54558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1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Hombres por Rango de Edad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48"/>
          <c:w val="0.780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Sexo!$AI$6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Sexo!$AH$7:$AH$11</c:f>
              <c:strCache/>
            </c:strRef>
          </c:cat>
          <c:val>
            <c:numRef>
              <c:f>Sexo!$AI$7:$AI$11</c:f>
              <c:numCache/>
            </c:numRef>
          </c:val>
        </c:ser>
        <c:axId val="43894391"/>
        <c:axId val="59505200"/>
      </c:bar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4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58075"/>
          <c:w val="0.17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anual de rotación por CCAA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Índice de rotación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7875"/>
          <c:w val="0.981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'Rotación de personal'!$C$5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'Rotación de personal'!$B$7:$B$23</c:f>
              <c:strCache/>
            </c:strRef>
          </c:cat>
          <c:val>
            <c:numRef>
              <c:f>'Rotación de personal'!$C$7:$C$23</c:f>
              <c:numCache/>
            </c:numRef>
          </c:val>
        </c:ser>
        <c:axId val="65784753"/>
        <c:axId val="55191866"/>
      </c:bar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84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05"/>
          <c:y val="0.10775"/>
          <c:w val="0.982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'Titulares-Sustitutos'!$C$5</c:f>
              <c:strCache>
                <c:ptCount val="1"/>
                <c:pt idx="0">
                  <c:v>Porcentaje de días cubiertos por sustitutos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'Titulares-Sustitutos'!$B$7:$B$23</c:f>
              <c:strCache/>
            </c:strRef>
          </c:cat>
          <c:val>
            <c:numRef>
              <c:f>'Titulares-Sustitutos'!$C$7:$C$23</c:f>
              <c:numCache/>
            </c:numRef>
          </c:val>
        </c:ser>
        <c:axId val="26964747"/>
        <c:axId val="41356132"/>
      </c:bar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4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Fiscales por cada 100.000 habitantes (cifras oficiales del INE al 1 de enero 2012)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20425"/>
          <c:w val="0.981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Población'!$C$29</c:f>
              <c:strCache>
                <c:ptCount val="1"/>
                <c:pt idx="0">
                  <c:v>Fiscales por cada 100.000 habitantes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'Número de Fiscales - Población'!$B$30:$B$46</c:f>
              <c:strCache/>
            </c:strRef>
          </c:cat>
          <c:val>
            <c:numRef>
              <c:f>'Número de Fiscales - Población'!$C$30:$C$46</c:f>
              <c:numCache/>
            </c:numRef>
          </c:val>
        </c:ser>
        <c:axId val="36660869"/>
        <c:axId val="61512366"/>
      </c:bar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12366"/>
        <c:crosses val="autoZero"/>
        <c:auto val="1"/>
        <c:lblOffset val="100"/>
        <c:tickLblSkip val="1"/>
        <c:noMultiLvlLbl val="0"/>
      </c:catAx>
      <c:valAx>
        <c:axId val="61512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0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Fiscales por cada 100.000 habitantes (cifras provisionales del INE al 1 de enero 2013)
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213"/>
          <c:w val="0.980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Población'!$C$7</c:f>
              <c:strCache>
                <c:ptCount val="1"/>
                <c:pt idx="0">
                  <c:v>Fiscales por cada 100.000 habitantes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'Número de Fiscales - Población'!$B$8:$B$24</c:f>
              <c:strCache/>
            </c:strRef>
          </c:cat>
          <c:val>
            <c:numRef>
              <c:f>'Número de Fiscales - Población'!$C$8:$C$24</c:f>
              <c:numCache/>
            </c:numRef>
          </c:val>
        </c:ser>
        <c:axId val="16740383"/>
        <c:axId val="16445720"/>
      </c:bar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0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Antigüedad media de los Fiscales por CCAA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0955"/>
          <c:w val="0.996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'Antigüedad-Edad'!$Q$6</c:f>
              <c:strCache>
                <c:ptCount val="1"/>
                <c:pt idx="0">
                  <c:v>Antigüedad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'Antigüedad-Edad'!$P$8:$P$24</c:f>
              <c:strCache/>
            </c:strRef>
          </c:cat>
          <c:val>
            <c:numRef>
              <c:f>'Antigüedad-Edad'!$Q$8:$Q$24</c:f>
              <c:numCache/>
            </c:numRef>
          </c:val>
        </c:ser>
        <c:axId val="21267387"/>
        <c:axId val="57188756"/>
      </c:bar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88756"/>
        <c:crosses val="autoZero"/>
        <c:auto val="1"/>
        <c:lblOffset val="100"/>
        <c:tickLblSkip val="1"/>
        <c:noMultiLvlLbl val="0"/>
      </c:catAx>
      <c:valAx>
        <c:axId val="57188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67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5"/>
          <c:y val="0.0955"/>
          <c:w val="0.47325"/>
          <c:h val="0.798"/>
        </c:manualLayout>
      </c:layout>
      <c:pieChart>
        <c:varyColors val="1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'Antigüedad-Edad'!$AD$7:$AD$11</c:f>
              <c:strCache/>
            </c:strRef>
          </c:cat>
          <c:val>
            <c:numRef>
              <c:f>'Antigüedad-Edad'!$AE$7:$AE$11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795"/>
          <c:w val="0.172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Edad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08675"/>
          <c:w val="0.884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Sexo!$BE$6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Sexo!$BD$8:$BD$24</c:f>
              <c:strCache/>
            </c:strRef>
          </c:cat>
          <c:val>
            <c:numRef>
              <c:f>Sexo!$BE$8:$BE$24</c:f>
              <c:numCache/>
            </c:numRef>
          </c:val>
        </c:ser>
        <c:ser>
          <c:idx val="1"/>
          <c:order val="1"/>
          <c:tx>
            <c:strRef>
              <c:f>Sexo!$BF$6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Sexo!$BD$8:$BD$24</c:f>
              <c:strCache/>
            </c:strRef>
          </c:cat>
          <c:val>
            <c:numRef>
              <c:f>Sexo!$BF$8:$BF$24</c:f>
              <c:numCache/>
            </c:numRef>
          </c:val>
        </c:ser>
        <c:axId val="44936757"/>
        <c:axId val="1777630"/>
      </c:bar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6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49025"/>
          <c:w val="0.10225"/>
          <c:h val="0.1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Antigüedad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5"/>
          <c:y val="0.16625"/>
          <c:w val="0.871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Sexo!$AQ$6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Sexo!$AP$8:$AP$24</c:f>
              <c:strCache/>
            </c:strRef>
          </c:cat>
          <c:val>
            <c:numRef>
              <c:f>Sexo!$AQ$8:$AQ$24</c:f>
              <c:numCache/>
            </c:numRef>
          </c:val>
        </c:ser>
        <c:ser>
          <c:idx val="1"/>
          <c:order val="1"/>
          <c:tx>
            <c:strRef>
              <c:f>Sexo!$AR$6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Sexo!$AP$8:$AP$24</c:f>
              <c:strCache/>
            </c:strRef>
          </c:cat>
          <c:val>
            <c:numRef>
              <c:f>Sexo!$AR$8:$AR$24</c:f>
              <c:numCache/>
            </c:numRef>
          </c:val>
        </c:ser>
        <c:axId val="15998671"/>
        <c:axId val="9770312"/>
      </c:bar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70312"/>
        <c:crosses val="autoZero"/>
        <c:auto val="1"/>
        <c:lblOffset val="100"/>
        <c:tickLblSkip val="1"/>
        <c:noMultiLvlLbl val="0"/>
      </c:catAx>
      <c:valAx>
        <c:axId val="9770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98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524"/>
          <c:w val="0.11325"/>
          <c:h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Cuadros directivos de la Carrera Fiscal</a:t>
            </a:r>
          </a:p>
        </c:rich>
      </c:tx>
      <c:layout>
        <c:manualLayout>
          <c:xMode val="factor"/>
          <c:yMode val="factor"/>
          <c:x val="-0.0445"/>
          <c:y val="-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25"/>
          <c:y val="0.16975"/>
          <c:w val="0.53025"/>
          <c:h val="0.80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Sexo!$CC$7:$CD$7</c:f>
              <c:strCache/>
            </c:strRef>
          </c:cat>
          <c:val>
            <c:numRef>
              <c:f>Sexo!$CC$8:$CD$8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41925"/>
          <c:w val="0.142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Número de Fiscales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6325"/>
          <c:w val="0.879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Sexo!$C$6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Sexo!$B$8:$B$24</c:f>
              <c:strCache/>
            </c:strRef>
          </c:cat>
          <c:val>
            <c:numRef>
              <c:f>Sexo!$C$8:$C$24</c:f>
              <c:numCache/>
            </c:numRef>
          </c:val>
        </c:ser>
        <c:ser>
          <c:idx val="1"/>
          <c:order val="1"/>
          <c:tx>
            <c:strRef>
              <c:f>Sexo!$D$6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Sexo!$B$8:$B$24</c:f>
              <c:strCache/>
            </c:strRef>
          </c:cat>
          <c:val>
            <c:numRef>
              <c:f>Sexo!$D$8:$D$24</c:f>
              <c:numCache/>
            </c:numRef>
          </c:val>
        </c:ser>
        <c:axId val="20823945"/>
        <c:axId val="53197778"/>
      </c:bar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3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5235"/>
          <c:w val="0.09775"/>
          <c:h val="0.1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Pirámide edad/distribución por sexos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79"/>
          <c:w val="0.812"/>
          <c:h val="0.8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Sexo!$Q$6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Sexo!$P$7:$P$15</c:f>
              <c:strCache/>
            </c:strRef>
          </c:cat>
          <c:val>
            <c:numRef>
              <c:f>Sexo!$Q$7:$Q$15</c:f>
              <c:numCache/>
            </c:numRef>
          </c:val>
        </c:ser>
        <c:ser>
          <c:idx val="1"/>
          <c:order val="1"/>
          <c:tx>
            <c:strRef>
              <c:f>Sexo!$R$6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Sexo!$P$7:$P$15</c:f>
              <c:strCache/>
            </c:strRef>
          </c:cat>
          <c:val>
            <c:numRef>
              <c:f>Sexo!$R$7:$R$15</c:f>
              <c:numCache/>
            </c:numRef>
          </c:val>
        </c:ser>
        <c:overlap val="100"/>
        <c:gapWidth val="0"/>
        <c:axId val="9017955"/>
        <c:axId val="14052732"/>
      </c:barChart>
      <c:catAx>
        <c:axId val="90179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7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48375"/>
          <c:w val="0.14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Mujeres por Rango de Edad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48"/>
          <c:w val="0.969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Sexo!$AA$6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Sexo!$Z$7:$Z$11</c:f>
              <c:strCache/>
            </c:strRef>
          </c:cat>
          <c:val>
            <c:numRef>
              <c:f>Sexo!$AA$7:$AA$11</c:f>
              <c:numCache/>
            </c:numRef>
          </c:val>
        </c:ser>
        <c:axId val="59365725"/>
        <c:axId val="64529478"/>
      </c:bar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5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>
      <xdr:nvGraphicFramePr>
        <xdr:cNvPr id="1" name="1 Gráfico"/>
        <xdr:cNvGraphicFramePr/>
      </xdr:nvGraphicFramePr>
      <xdr:xfrm>
        <a:off x="2838450" y="942975"/>
        <a:ext cx="6219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>
      <xdr:nvGraphicFramePr>
        <xdr:cNvPr id="2" name="2 Gráfico"/>
        <xdr:cNvGraphicFramePr/>
      </xdr:nvGraphicFramePr>
      <xdr:xfrm>
        <a:off x="12725400" y="838200"/>
        <a:ext cx="62198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257175</xdr:colOff>
      <xdr:row>13</xdr:row>
      <xdr:rowOff>0</xdr:rowOff>
    </xdr:from>
    <xdr:to>
      <xdr:col>34</xdr:col>
      <xdr:colOff>276225</xdr:colOff>
      <xdr:row>27</xdr:row>
      <xdr:rowOff>76200</xdr:rowOff>
    </xdr:to>
    <xdr:graphicFrame>
      <xdr:nvGraphicFramePr>
        <xdr:cNvPr id="3" name="4 Gráfico"/>
        <xdr:cNvGraphicFramePr/>
      </xdr:nvGraphicFramePr>
      <xdr:xfrm>
        <a:off x="20002500" y="2638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457200</xdr:colOff>
      <xdr:row>4</xdr:row>
      <xdr:rowOff>133350</xdr:rowOff>
    </xdr:from>
    <xdr:to>
      <xdr:col>66</xdr:col>
      <xdr:colOff>685800</xdr:colOff>
      <xdr:row>28</xdr:row>
      <xdr:rowOff>0</xdr:rowOff>
    </xdr:to>
    <xdr:graphicFrame>
      <xdr:nvGraphicFramePr>
        <xdr:cNvPr id="1" name="5 Gráfico"/>
        <xdr:cNvGraphicFramePr/>
      </xdr:nvGraphicFramePr>
      <xdr:xfrm>
        <a:off x="39900225" y="1038225"/>
        <a:ext cx="6324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44</xdr:col>
      <xdr:colOff>361950</xdr:colOff>
      <xdr:row>5</xdr:row>
      <xdr:rowOff>9525</xdr:rowOff>
    </xdr:from>
    <xdr:to>
      <xdr:col>51</xdr:col>
      <xdr:colOff>752475</xdr:colOff>
      <xdr:row>26</xdr:row>
      <xdr:rowOff>19050</xdr:rowOff>
    </xdr:to>
    <xdr:graphicFrame>
      <xdr:nvGraphicFramePr>
        <xdr:cNvPr id="2" name="6 Gráfico"/>
        <xdr:cNvGraphicFramePr/>
      </xdr:nvGraphicFramePr>
      <xdr:xfrm>
        <a:off x="30127575" y="1104900"/>
        <a:ext cx="57245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78</xdr:col>
      <xdr:colOff>438150</xdr:colOff>
      <xdr:row>9</xdr:row>
      <xdr:rowOff>9525</xdr:rowOff>
    </xdr:from>
    <xdr:to>
      <xdr:col>84</xdr:col>
      <xdr:colOff>438150</xdr:colOff>
      <xdr:row>25</xdr:row>
      <xdr:rowOff>0</xdr:rowOff>
    </xdr:to>
    <xdr:graphicFrame>
      <xdr:nvGraphicFramePr>
        <xdr:cNvPr id="3" name="7 Gráfico"/>
        <xdr:cNvGraphicFramePr/>
      </xdr:nvGraphicFramePr>
      <xdr:xfrm>
        <a:off x="51501675" y="1905000"/>
        <a:ext cx="45720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114300</xdr:colOff>
      <xdr:row>4</xdr:row>
      <xdr:rowOff>85725</xdr:rowOff>
    </xdr:from>
    <xdr:to>
      <xdr:col>12</xdr:col>
      <xdr:colOff>638175</xdr:colOff>
      <xdr:row>25</xdr:row>
      <xdr:rowOff>171450</xdr:rowOff>
    </xdr:to>
    <xdr:graphicFrame>
      <xdr:nvGraphicFramePr>
        <xdr:cNvPr id="4" name="8 Gráfico"/>
        <xdr:cNvGraphicFramePr/>
      </xdr:nvGraphicFramePr>
      <xdr:xfrm>
        <a:off x="3019425" y="990600"/>
        <a:ext cx="661987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123825</xdr:colOff>
      <xdr:row>16</xdr:row>
      <xdr:rowOff>38100</xdr:rowOff>
    </xdr:from>
    <xdr:to>
      <xdr:col>21</xdr:col>
      <xdr:colOff>647700</xdr:colOff>
      <xdr:row>30</xdr:row>
      <xdr:rowOff>114300</xdr:rowOff>
    </xdr:to>
    <xdr:graphicFrame>
      <xdr:nvGraphicFramePr>
        <xdr:cNvPr id="5" name="12 Gráfico"/>
        <xdr:cNvGraphicFramePr/>
      </xdr:nvGraphicFramePr>
      <xdr:xfrm>
        <a:off x="10439400" y="3267075"/>
        <a:ext cx="45624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266700</xdr:colOff>
      <xdr:row>13</xdr:row>
      <xdr:rowOff>47625</xdr:rowOff>
    </xdr:from>
    <xdr:to>
      <xdr:col>30</xdr:col>
      <xdr:colOff>438150</xdr:colOff>
      <xdr:row>27</xdr:row>
      <xdr:rowOff>123825</xdr:rowOff>
    </xdr:to>
    <xdr:graphicFrame>
      <xdr:nvGraphicFramePr>
        <xdr:cNvPr id="6" name="10 Gráfico"/>
        <xdr:cNvGraphicFramePr/>
      </xdr:nvGraphicFramePr>
      <xdr:xfrm>
        <a:off x="15954375" y="27051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266700</xdr:colOff>
      <xdr:row>13</xdr:row>
      <xdr:rowOff>47625</xdr:rowOff>
    </xdr:from>
    <xdr:to>
      <xdr:col>38</xdr:col>
      <xdr:colOff>438150</xdr:colOff>
      <xdr:row>27</xdr:row>
      <xdr:rowOff>123825</xdr:rowOff>
    </xdr:to>
    <xdr:graphicFrame>
      <xdr:nvGraphicFramePr>
        <xdr:cNvPr id="7" name="9 Gráfico"/>
        <xdr:cNvGraphicFramePr/>
      </xdr:nvGraphicFramePr>
      <xdr:xfrm>
        <a:off x="21297900" y="27051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4</xdr:row>
      <xdr:rowOff>19050</xdr:rowOff>
    </xdr:from>
    <xdr:to>
      <xdr:col>13</xdr:col>
      <xdr:colOff>323850</xdr:colOff>
      <xdr:row>23</xdr:row>
      <xdr:rowOff>200025</xdr:rowOff>
    </xdr:to>
    <xdr:graphicFrame>
      <xdr:nvGraphicFramePr>
        <xdr:cNvPr id="1" name="2 Gráfico"/>
        <xdr:cNvGraphicFramePr/>
      </xdr:nvGraphicFramePr>
      <xdr:xfrm>
        <a:off x="3409950" y="904875"/>
        <a:ext cx="6067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66675</xdr:rowOff>
    </xdr:from>
    <xdr:to>
      <xdr:col>13</xdr:col>
      <xdr:colOff>200025</xdr:colOff>
      <xdr:row>23</xdr:row>
      <xdr:rowOff>9525</xdr:rowOff>
    </xdr:to>
    <xdr:graphicFrame>
      <xdr:nvGraphicFramePr>
        <xdr:cNvPr id="1" name="1 Gráfico"/>
        <xdr:cNvGraphicFramePr/>
      </xdr:nvGraphicFramePr>
      <xdr:xfrm>
        <a:off x="3848100" y="981075"/>
        <a:ext cx="5819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28</xdr:row>
      <xdr:rowOff>47625</xdr:rowOff>
    </xdr:from>
    <xdr:to>
      <xdr:col>14</xdr:col>
      <xdr:colOff>571500</xdr:colOff>
      <xdr:row>45</xdr:row>
      <xdr:rowOff>85725</xdr:rowOff>
    </xdr:to>
    <xdr:graphicFrame>
      <xdr:nvGraphicFramePr>
        <xdr:cNvPr id="1" name="1 Gráfico"/>
        <xdr:cNvGraphicFramePr/>
      </xdr:nvGraphicFramePr>
      <xdr:xfrm>
        <a:off x="6248400" y="5505450"/>
        <a:ext cx="59817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5</xdr:row>
      <xdr:rowOff>66675</xdr:rowOff>
    </xdr:from>
    <xdr:to>
      <xdr:col>14</xdr:col>
      <xdr:colOff>647700</xdr:colOff>
      <xdr:row>25</xdr:row>
      <xdr:rowOff>123825</xdr:rowOff>
    </xdr:to>
    <xdr:graphicFrame>
      <xdr:nvGraphicFramePr>
        <xdr:cNvPr id="2" name="2 Gráfico"/>
        <xdr:cNvGraphicFramePr/>
      </xdr:nvGraphicFramePr>
      <xdr:xfrm>
        <a:off x="6419850" y="1104900"/>
        <a:ext cx="58864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2" width="18.421875" style="0" customWidth="1"/>
    <col min="3" max="3" width="11.57421875" style="0" bestFit="1" customWidth="1"/>
    <col min="4" max="4" width="9.7109375" style="0" bestFit="1" customWidth="1"/>
    <col min="13" max="13" width="6.00390625" style="0" customWidth="1"/>
    <col min="14" max="14" width="3.140625" style="0" customWidth="1"/>
    <col min="15" max="15" width="5.8515625" style="0" customWidth="1"/>
    <col min="16" max="16" width="16.7109375" style="0" bestFit="1" customWidth="1"/>
    <col min="28" max="28" width="3.140625" style="0" customWidth="1"/>
    <col min="29" max="29" width="5.8515625" style="0" customWidth="1"/>
    <col min="30" max="30" width="16.7109375" style="0" bestFit="1" customWidth="1"/>
  </cols>
  <sheetData>
    <row r="1" spans="2:28" ht="18.75">
      <c r="B1" s="1" t="s">
        <v>28</v>
      </c>
      <c r="N1" s="9"/>
      <c r="AB1" s="9"/>
    </row>
    <row r="4" spans="2:32" ht="24" customHeight="1">
      <c r="B4" s="22" t="s">
        <v>0</v>
      </c>
      <c r="C4" s="23"/>
      <c r="D4" s="8"/>
      <c r="E4" s="8"/>
      <c r="P4" s="22" t="s">
        <v>17</v>
      </c>
      <c r="Q4" s="23"/>
      <c r="AD4" s="22" t="s">
        <v>27</v>
      </c>
      <c r="AE4" s="23"/>
      <c r="AF4" s="23"/>
    </row>
    <row r="5" spans="2:31" ht="15">
      <c r="B5" s="2"/>
      <c r="C5" s="2"/>
      <c r="D5" s="2"/>
      <c r="P5" s="2"/>
      <c r="Q5" s="2"/>
      <c r="AD5" s="2"/>
      <c r="AE5" s="2"/>
    </row>
    <row r="6" spans="2:32" ht="15">
      <c r="B6" s="3" t="s">
        <v>1</v>
      </c>
      <c r="C6" s="3" t="s">
        <v>2</v>
      </c>
      <c r="P6" s="3" t="s">
        <v>1</v>
      </c>
      <c r="Q6" s="3" t="s">
        <v>18</v>
      </c>
      <c r="AD6" s="3" t="s">
        <v>19</v>
      </c>
      <c r="AE6" s="3" t="s">
        <v>20</v>
      </c>
      <c r="AF6" s="3" t="s">
        <v>21</v>
      </c>
    </row>
    <row r="7" spans="2:32" ht="15">
      <c r="B7" s="6" t="s">
        <v>15</v>
      </c>
      <c r="C7" s="6">
        <v>56.21764705882353</v>
      </c>
      <c r="P7" s="6" t="s">
        <v>15</v>
      </c>
      <c r="Q7" s="6">
        <v>28.16470588235294</v>
      </c>
      <c r="AD7" s="6" t="s">
        <v>22</v>
      </c>
      <c r="AE7" s="6">
        <v>169</v>
      </c>
      <c r="AF7" s="10">
        <f>(AE7)/AE12</f>
        <v>0.06909239574816026</v>
      </c>
    </row>
    <row r="8" spans="2:32" ht="15">
      <c r="B8" s="6" t="s">
        <v>3</v>
      </c>
      <c r="C8" s="6">
        <v>43.458333333333336</v>
      </c>
      <c r="P8" s="6" t="s">
        <v>3</v>
      </c>
      <c r="Q8" s="6">
        <v>13.819444444444445</v>
      </c>
      <c r="AD8" s="6" t="s">
        <v>23</v>
      </c>
      <c r="AE8" s="6">
        <v>832</v>
      </c>
      <c r="AF8" s="10">
        <f>(AE8)/AE12</f>
        <v>0.3401471790678659</v>
      </c>
    </row>
    <row r="9" spans="2:32" ht="15">
      <c r="B9" s="6" t="s">
        <v>4</v>
      </c>
      <c r="C9" s="6">
        <v>49.79365079365079</v>
      </c>
      <c r="P9" s="6" t="s">
        <v>4</v>
      </c>
      <c r="Q9" s="6">
        <v>20.396825396825395</v>
      </c>
      <c r="AD9" s="6" t="s">
        <v>24</v>
      </c>
      <c r="AE9" s="6">
        <v>792</v>
      </c>
      <c r="AF9" s="10">
        <f>(AE9)/AE12</f>
        <v>0.3237939493049877</v>
      </c>
    </row>
    <row r="10" spans="2:32" ht="15">
      <c r="B10" s="6" t="s">
        <v>5</v>
      </c>
      <c r="C10" s="6">
        <v>47.2</v>
      </c>
      <c r="P10" s="6" t="s">
        <v>5</v>
      </c>
      <c r="Q10" s="6">
        <v>18.38</v>
      </c>
      <c r="AD10" s="6" t="s">
        <v>25</v>
      </c>
      <c r="AE10" s="6">
        <v>534</v>
      </c>
      <c r="AF10" s="10">
        <f>(AE10)/AE12</f>
        <v>0.21831561733442356</v>
      </c>
    </row>
    <row r="11" spans="2:32" ht="15">
      <c r="B11" s="6" t="s">
        <v>6</v>
      </c>
      <c r="C11" s="6">
        <v>39.2</v>
      </c>
      <c r="P11" s="6" t="s">
        <v>6</v>
      </c>
      <c r="Q11" s="6">
        <v>8.766666666666667</v>
      </c>
      <c r="AD11" s="6" t="s">
        <v>26</v>
      </c>
      <c r="AE11" s="6">
        <v>119</v>
      </c>
      <c r="AF11" s="10">
        <f>(AE11)/AE12</f>
        <v>0.04865085854456255</v>
      </c>
    </row>
    <row r="12" spans="2:32" ht="15">
      <c r="B12" s="6" t="s">
        <v>7</v>
      </c>
      <c r="C12" s="6">
        <v>44.96551724137931</v>
      </c>
      <c r="P12" s="6" t="s">
        <v>7</v>
      </c>
      <c r="Q12" s="6">
        <v>16.06896551724138</v>
      </c>
      <c r="AE12" s="6">
        <f>SUM(AE7:AE11)</f>
        <v>2446</v>
      </c>
      <c r="AF12" s="10">
        <f>SUM(AF7:AF11)</f>
        <v>0.9999999999999999</v>
      </c>
    </row>
    <row r="13" spans="2:17" ht="15">
      <c r="B13" s="6" t="s">
        <v>72</v>
      </c>
      <c r="C13" s="6">
        <v>40.829268292682926</v>
      </c>
      <c r="P13" s="6" t="s">
        <v>72</v>
      </c>
      <c r="Q13" s="6">
        <v>11.78048780487805</v>
      </c>
    </row>
    <row r="14" spans="2:17" ht="15">
      <c r="B14" s="6" t="s">
        <v>74</v>
      </c>
      <c r="C14" s="6">
        <v>46.94488188976378</v>
      </c>
      <c r="P14" s="6" t="s">
        <v>74</v>
      </c>
      <c r="Q14" s="6">
        <v>17.228346456692915</v>
      </c>
    </row>
    <row r="15" spans="2:17" ht="15">
      <c r="B15" s="6" t="s">
        <v>8</v>
      </c>
      <c r="C15" s="6">
        <v>42.16358839050132</v>
      </c>
      <c r="P15" s="6" t="s">
        <v>8</v>
      </c>
      <c r="Q15" s="6">
        <v>9.728947368421053</v>
      </c>
    </row>
    <row r="16" spans="2:17" ht="15">
      <c r="B16" s="6" t="s">
        <v>75</v>
      </c>
      <c r="C16" s="6">
        <v>44.28346456692913</v>
      </c>
      <c r="P16" s="6" t="s">
        <v>75</v>
      </c>
      <c r="Q16" s="6">
        <v>14.401574803149606</v>
      </c>
    </row>
    <row r="17" spans="2:17" ht="15">
      <c r="B17" s="6" t="s">
        <v>9</v>
      </c>
      <c r="C17" s="6">
        <v>42.785714285714285</v>
      </c>
      <c r="P17" s="6" t="s">
        <v>9</v>
      </c>
      <c r="Q17" s="6">
        <v>13.410714285714286</v>
      </c>
    </row>
    <row r="18" spans="2:17" ht="15">
      <c r="B18" s="6" t="s">
        <v>10</v>
      </c>
      <c r="C18" s="6">
        <v>43.689655172413794</v>
      </c>
      <c r="P18" s="6" t="s">
        <v>10</v>
      </c>
      <c r="Q18" s="6">
        <v>13.606896551724137</v>
      </c>
    </row>
    <row r="19" spans="2:17" ht="15">
      <c r="B19" s="6" t="s">
        <v>73</v>
      </c>
      <c r="C19" s="6">
        <v>42.28813559322034</v>
      </c>
      <c r="P19" s="6" t="s">
        <v>73</v>
      </c>
      <c r="Q19" s="6">
        <v>11.983050847457626</v>
      </c>
    </row>
    <row r="20" spans="2:17" ht="15">
      <c r="B20" s="6" t="s">
        <v>11</v>
      </c>
      <c r="C20" s="6">
        <v>48.61538461538461</v>
      </c>
      <c r="P20" s="6" t="s">
        <v>11</v>
      </c>
      <c r="Q20" s="6">
        <v>20</v>
      </c>
    </row>
    <row r="21" spans="2:17" ht="15">
      <c r="B21" s="6" t="s">
        <v>12</v>
      </c>
      <c r="C21" s="6">
        <v>44.39333333333333</v>
      </c>
      <c r="P21" s="6" t="s">
        <v>12</v>
      </c>
      <c r="Q21" s="6">
        <v>14.646666666666667</v>
      </c>
    </row>
    <row r="22" spans="2:17" ht="15">
      <c r="B22" s="6" t="s">
        <v>13</v>
      </c>
      <c r="C22" s="6">
        <v>44.540983606557376</v>
      </c>
      <c r="P22" s="6" t="s">
        <v>13</v>
      </c>
      <c r="Q22" s="6">
        <v>13.754098360655737</v>
      </c>
    </row>
    <row r="23" spans="2:17" ht="15">
      <c r="B23" s="6" t="s">
        <v>14</v>
      </c>
      <c r="C23" s="6">
        <v>45.142857142857146</v>
      </c>
      <c r="P23" s="6" t="s">
        <v>14</v>
      </c>
      <c r="Q23" s="6">
        <v>16.952380952380953</v>
      </c>
    </row>
    <row r="24" spans="2:17" ht="15">
      <c r="B24" s="6" t="s">
        <v>16</v>
      </c>
      <c r="C24" s="6">
        <v>39.01063829787234</v>
      </c>
      <c r="P24" s="6" t="s">
        <v>16</v>
      </c>
      <c r="Q24" s="6">
        <v>8.904255319148936</v>
      </c>
    </row>
  </sheetData>
  <sheetProtection/>
  <mergeCells count="3">
    <mergeCell ref="B4:C4"/>
    <mergeCell ref="P4:Q4"/>
    <mergeCell ref="AD4:A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H2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4.57421875" style="0" customWidth="1"/>
    <col min="2" max="2" width="16.140625" style="0" customWidth="1"/>
    <col min="14" max="14" width="5.140625" style="0" customWidth="1"/>
    <col min="15" max="15" width="3.140625" style="0" customWidth="1"/>
    <col min="16" max="16" width="16.421875" style="0" customWidth="1"/>
    <col min="17" max="17" width="0.13671875" style="0" customWidth="1"/>
    <col min="18" max="22" width="11.00390625" style="0" customWidth="1"/>
    <col min="23" max="23" width="5.8515625" style="0" customWidth="1"/>
    <col min="24" max="24" width="3.140625" style="0" customWidth="1"/>
    <col min="25" max="31" width="11.00390625" style="0" customWidth="1"/>
    <col min="32" max="32" width="3.140625" style="0" customWidth="1"/>
    <col min="33" max="39" width="11.00390625" style="0" customWidth="1"/>
    <col min="40" max="40" width="3.140625" style="0" customWidth="1"/>
    <col min="41" max="41" width="16.140625" style="0" customWidth="1"/>
    <col min="42" max="42" width="17.421875" style="0" customWidth="1"/>
    <col min="43" max="43" width="5.8515625" style="0" customWidth="1"/>
    <col min="53" max="53" width="5.140625" style="0" customWidth="1"/>
    <col min="54" max="54" width="3.140625" style="0" customWidth="1"/>
    <col min="55" max="55" width="5.8515625" style="0" customWidth="1"/>
    <col min="56" max="56" width="16.7109375" style="0" bestFit="1" customWidth="1"/>
    <col min="68" max="68" width="3.140625" style="0" customWidth="1"/>
    <col min="69" max="69" width="5.8515625" style="0" customWidth="1"/>
    <col min="70" max="70" width="16.7109375" style="0" bestFit="1" customWidth="1"/>
    <col min="71" max="78" width="5.7109375" style="0" customWidth="1"/>
    <col min="86" max="86" width="3.140625" style="0" customWidth="1"/>
    <col min="87" max="87" width="5.8515625" style="0" customWidth="1"/>
  </cols>
  <sheetData>
    <row r="1" spans="2:86" ht="18.75">
      <c r="B1" s="1" t="s">
        <v>29</v>
      </c>
      <c r="O1" s="9"/>
      <c r="X1" s="9"/>
      <c r="AF1" s="9"/>
      <c r="AN1" s="9"/>
      <c r="BB1" s="9"/>
      <c r="BP1" s="9"/>
      <c r="CH1" s="9"/>
    </row>
    <row r="4" spans="2:78" ht="22.5" customHeight="1">
      <c r="B4" s="22" t="s">
        <v>40</v>
      </c>
      <c r="C4" s="23"/>
      <c r="D4" s="23"/>
      <c r="E4" s="7"/>
      <c r="F4" s="7"/>
      <c r="G4" s="7"/>
      <c r="H4" s="7"/>
      <c r="I4" s="7"/>
      <c r="J4" s="7"/>
      <c r="K4" s="7"/>
      <c r="L4" s="7"/>
      <c r="M4" s="7"/>
      <c r="P4" s="22" t="s">
        <v>41</v>
      </c>
      <c r="Q4" s="23"/>
      <c r="R4" s="23"/>
      <c r="S4" s="23"/>
      <c r="T4" s="8"/>
      <c r="U4" s="8"/>
      <c r="V4" s="8"/>
      <c r="W4" s="8"/>
      <c r="Y4" s="8"/>
      <c r="Z4" s="22" t="s">
        <v>60</v>
      </c>
      <c r="AA4" s="22"/>
      <c r="AB4" s="23"/>
      <c r="AC4" s="15"/>
      <c r="AD4" s="15"/>
      <c r="AE4" s="15"/>
      <c r="AG4" s="8"/>
      <c r="AH4" s="22" t="s">
        <v>71</v>
      </c>
      <c r="AI4" s="22"/>
      <c r="AJ4" s="23"/>
      <c r="AK4" s="21"/>
      <c r="AL4" s="21"/>
      <c r="AM4" s="21"/>
      <c r="AO4" s="8"/>
      <c r="AP4" s="8"/>
      <c r="AQ4" s="8"/>
      <c r="AR4" s="5" t="s">
        <v>32</v>
      </c>
      <c r="BD4" s="22" t="s">
        <v>33</v>
      </c>
      <c r="BE4" s="23"/>
      <c r="BF4" s="23"/>
      <c r="BR4" s="22" t="s">
        <v>34</v>
      </c>
      <c r="BS4" s="23"/>
      <c r="BT4" s="23"/>
      <c r="BU4" s="23"/>
      <c r="BV4" s="23"/>
      <c r="BW4" s="23"/>
      <c r="BX4" s="23"/>
      <c r="BY4" s="23"/>
      <c r="BZ4" s="23"/>
    </row>
    <row r="5" spans="2:57" ht="15">
      <c r="B5" s="2"/>
      <c r="C5" s="2"/>
      <c r="P5" s="2"/>
      <c r="Q5" s="2"/>
      <c r="Z5" s="2"/>
      <c r="AA5" s="2"/>
      <c r="AB5" s="2"/>
      <c r="AC5" s="2"/>
      <c r="AD5" s="2"/>
      <c r="AE5" s="2"/>
      <c r="AH5" s="2"/>
      <c r="AI5" s="2"/>
      <c r="AJ5" s="2"/>
      <c r="AK5" s="2"/>
      <c r="AL5" s="2"/>
      <c r="AM5" s="2"/>
      <c r="BD5" s="2"/>
      <c r="BE5" s="2"/>
    </row>
    <row r="6" spans="2:78" ht="18" customHeight="1">
      <c r="B6" s="3" t="s">
        <v>1</v>
      </c>
      <c r="C6" s="3" t="s">
        <v>31</v>
      </c>
      <c r="D6" s="3" t="s">
        <v>30</v>
      </c>
      <c r="E6" s="4"/>
      <c r="F6" s="4"/>
      <c r="G6" s="4"/>
      <c r="H6" s="4"/>
      <c r="I6" s="4"/>
      <c r="J6" s="4"/>
      <c r="K6" s="4"/>
      <c r="L6" s="4"/>
      <c r="M6" s="4"/>
      <c r="P6" s="3" t="s">
        <v>19</v>
      </c>
      <c r="Q6" s="3" t="s">
        <v>31</v>
      </c>
      <c r="R6" s="3" t="s">
        <v>30</v>
      </c>
      <c r="S6" s="3" t="s">
        <v>31</v>
      </c>
      <c r="Z6" s="3" t="s">
        <v>19</v>
      </c>
      <c r="AA6" s="3" t="s">
        <v>55</v>
      </c>
      <c r="AB6" s="3" t="s">
        <v>31</v>
      </c>
      <c r="AD6" s="4"/>
      <c r="AE6" s="4"/>
      <c r="AH6" s="3" t="s">
        <v>19</v>
      </c>
      <c r="AI6" s="3" t="s">
        <v>55</v>
      </c>
      <c r="AJ6" s="3" t="s">
        <v>30</v>
      </c>
      <c r="AL6" s="4"/>
      <c r="AM6" s="4"/>
      <c r="AP6" s="3" t="s">
        <v>1</v>
      </c>
      <c r="AQ6" s="3" t="s">
        <v>31</v>
      </c>
      <c r="AR6" s="3" t="s">
        <v>30</v>
      </c>
      <c r="BD6" s="3" t="s">
        <v>1</v>
      </c>
      <c r="BE6" s="3" t="s">
        <v>31</v>
      </c>
      <c r="BF6" s="3" t="s">
        <v>30</v>
      </c>
      <c r="BR6" s="2"/>
      <c r="BS6" s="24" t="s">
        <v>35</v>
      </c>
      <c r="BT6" s="25"/>
      <c r="BU6" s="24" t="s">
        <v>36</v>
      </c>
      <c r="BV6" s="25"/>
      <c r="BW6" s="24" t="s">
        <v>37</v>
      </c>
      <c r="BX6" s="25"/>
      <c r="BY6" s="24" t="s">
        <v>38</v>
      </c>
      <c r="BZ6" s="25"/>
    </row>
    <row r="7" spans="2:82" ht="15" customHeight="1">
      <c r="B7" s="6" t="s">
        <v>15</v>
      </c>
      <c r="C7" s="6">
        <v>108</v>
      </c>
      <c r="D7" s="6">
        <v>62</v>
      </c>
      <c r="E7" s="13"/>
      <c r="F7" s="13"/>
      <c r="G7" s="13"/>
      <c r="H7" s="13"/>
      <c r="I7" s="13"/>
      <c r="J7" s="13"/>
      <c r="K7" s="13"/>
      <c r="L7" s="13"/>
      <c r="M7" s="13"/>
      <c r="P7" s="6" t="s">
        <v>42</v>
      </c>
      <c r="Q7" s="6">
        <v>-130</v>
      </c>
      <c r="R7" s="6">
        <v>38</v>
      </c>
      <c r="S7" s="6">
        <v>130</v>
      </c>
      <c r="Z7" s="6" t="s">
        <v>61</v>
      </c>
      <c r="AA7" s="10">
        <f>AB7/AB$12</f>
        <v>0.08552631578947369</v>
      </c>
      <c r="AB7" s="6">
        <v>130</v>
      </c>
      <c r="AC7" s="13"/>
      <c r="AD7" s="13"/>
      <c r="AE7" s="13"/>
      <c r="AH7" s="6" t="s">
        <v>61</v>
      </c>
      <c r="AI7" s="10">
        <f>AJ7/AJ$12</f>
        <v>0.04108108108108108</v>
      </c>
      <c r="AJ7" s="6">
        <v>38</v>
      </c>
      <c r="AK7" s="13"/>
      <c r="AL7" s="13"/>
      <c r="AM7" s="13"/>
      <c r="AP7" s="6" t="s">
        <v>15</v>
      </c>
      <c r="AQ7" s="6">
        <v>26.532258064516128</v>
      </c>
      <c r="AR7" s="6">
        <v>29.10185185185185</v>
      </c>
      <c r="BD7" s="6" t="s">
        <v>15</v>
      </c>
      <c r="BE7" s="6">
        <v>53.83870967741935</v>
      </c>
      <c r="BF7" s="6">
        <v>57.583333333333336</v>
      </c>
      <c r="BR7" s="3" t="s">
        <v>1</v>
      </c>
      <c r="BS7" s="3" t="s">
        <v>31</v>
      </c>
      <c r="BT7" s="3" t="s">
        <v>30</v>
      </c>
      <c r="BU7" s="3" t="s">
        <v>31</v>
      </c>
      <c r="BV7" s="3" t="s">
        <v>30</v>
      </c>
      <c r="BW7" s="3" t="s">
        <v>31</v>
      </c>
      <c r="BX7" s="3" t="s">
        <v>30</v>
      </c>
      <c r="BY7" s="3" t="s">
        <v>31</v>
      </c>
      <c r="BZ7" s="3" t="s">
        <v>30</v>
      </c>
      <c r="CB7" s="3" t="s">
        <v>39</v>
      </c>
      <c r="CC7" s="3" t="s">
        <v>31</v>
      </c>
      <c r="CD7" s="3" t="s">
        <v>30</v>
      </c>
    </row>
    <row r="8" spans="2:82" ht="15">
      <c r="B8" s="6" t="s">
        <v>3</v>
      </c>
      <c r="C8" s="6">
        <v>179</v>
      </c>
      <c r="D8" s="6">
        <v>253</v>
      </c>
      <c r="E8" s="13"/>
      <c r="F8" s="13"/>
      <c r="G8" s="13"/>
      <c r="H8" s="13"/>
      <c r="I8" s="13"/>
      <c r="J8" s="13"/>
      <c r="K8" s="13"/>
      <c r="L8" s="13"/>
      <c r="M8" s="13"/>
      <c r="P8" s="6" t="s">
        <v>43</v>
      </c>
      <c r="Q8" s="6">
        <v>-300</v>
      </c>
      <c r="R8" s="6">
        <v>116</v>
      </c>
      <c r="S8" s="6">
        <v>300</v>
      </c>
      <c r="Z8" s="6" t="s">
        <v>62</v>
      </c>
      <c r="AA8" s="10">
        <f>AB8/AB$12</f>
        <v>0.4026315789473684</v>
      </c>
      <c r="AB8" s="6">
        <v>612</v>
      </c>
      <c r="AC8" s="13"/>
      <c r="AD8" s="13"/>
      <c r="AE8" s="13"/>
      <c r="AH8" s="6" t="s">
        <v>62</v>
      </c>
      <c r="AI8" s="10">
        <f>AJ8/AJ$12</f>
        <v>0.23783783783783785</v>
      </c>
      <c r="AJ8" s="6">
        <v>220</v>
      </c>
      <c r="AK8" s="13"/>
      <c r="AL8" s="13"/>
      <c r="AM8" s="13"/>
      <c r="AP8" s="6" t="s">
        <v>3</v>
      </c>
      <c r="AQ8" s="6">
        <v>11.221343873517787</v>
      </c>
      <c r="AR8" s="6">
        <v>17.491620111731844</v>
      </c>
      <c r="BD8" s="6" t="s">
        <v>3</v>
      </c>
      <c r="BE8" s="6">
        <v>40.76679841897233</v>
      </c>
      <c r="BF8" s="6">
        <v>47.262569832402235</v>
      </c>
      <c r="BR8" s="6" t="s">
        <v>15</v>
      </c>
      <c r="BS8" s="6">
        <v>7</v>
      </c>
      <c r="BT8" s="6">
        <v>20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B8" s="12">
        <f>CC8+CD8</f>
        <v>86</v>
      </c>
      <c r="CC8" s="12">
        <f>SUM(BS9:BS25)+SUM(BU9:BU25)+SUM(BW9:BW25)+SUM(BY9:BY25)</f>
        <v>30</v>
      </c>
      <c r="CD8" s="12">
        <f>SUM(BT9:BT25)+SUM(BV9:BV25)+SUM(BX9:BX25)+SUM(BZ9:BZ25)</f>
        <v>56</v>
      </c>
    </row>
    <row r="9" spans="2:78" ht="15">
      <c r="B9" s="6" t="s">
        <v>4</v>
      </c>
      <c r="C9" s="6">
        <v>23</v>
      </c>
      <c r="D9" s="6">
        <v>40</v>
      </c>
      <c r="E9" s="13"/>
      <c r="F9" s="13"/>
      <c r="G9" s="13"/>
      <c r="H9" s="13"/>
      <c r="I9" s="13"/>
      <c r="J9" s="13"/>
      <c r="K9" s="13"/>
      <c r="L9" s="13"/>
      <c r="M9" s="13"/>
      <c r="P9" s="6" t="s">
        <v>44</v>
      </c>
      <c r="Q9" s="6">
        <v>-312</v>
      </c>
      <c r="R9" s="6">
        <v>104</v>
      </c>
      <c r="S9" s="6">
        <v>312</v>
      </c>
      <c r="Z9" s="6" t="s">
        <v>24</v>
      </c>
      <c r="AA9" s="10">
        <f>AB9/AB$12</f>
        <v>0.33026315789473687</v>
      </c>
      <c r="AB9" s="6">
        <v>502</v>
      </c>
      <c r="AC9" s="13"/>
      <c r="AD9" s="13"/>
      <c r="AE9" s="13"/>
      <c r="AH9" s="6" t="s">
        <v>24</v>
      </c>
      <c r="AI9" s="10">
        <f>AJ9/AJ$12</f>
        <v>0.31351351351351353</v>
      </c>
      <c r="AJ9" s="6">
        <v>290</v>
      </c>
      <c r="AK9" s="13"/>
      <c r="AL9" s="13"/>
      <c r="AM9" s="13"/>
      <c r="AP9" s="6" t="s">
        <v>4</v>
      </c>
      <c r="AQ9" s="6">
        <v>17.75</v>
      </c>
      <c r="AR9" s="6">
        <v>25</v>
      </c>
      <c r="BD9" s="6" t="s">
        <v>4</v>
      </c>
      <c r="BE9" s="6">
        <v>47.45</v>
      </c>
      <c r="BF9" s="6">
        <v>53.869565217391305</v>
      </c>
      <c r="BR9" s="6" t="s">
        <v>3</v>
      </c>
      <c r="BS9" s="6">
        <v>0</v>
      </c>
      <c r="BT9" s="6">
        <v>0</v>
      </c>
      <c r="BU9" s="6">
        <v>3</v>
      </c>
      <c r="BV9" s="6">
        <v>5</v>
      </c>
      <c r="BW9" s="6">
        <v>2</v>
      </c>
      <c r="BX9" s="6">
        <v>4</v>
      </c>
      <c r="BY9" s="6">
        <v>0</v>
      </c>
      <c r="BZ9" s="6">
        <v>1</v>
      </c>
    </row>
    <row r="10" spans="2:78" ht="15">
      <c r="B10" s="6" t="s">
        <v>5</v>
      </c>
      <c r="C10" s="6">
        <v>21</v>
      </c>
      <c r="D10" s="6">
        <v>29</v>
      </c>
      <c r="E10" s="13"/>
      <c r="F10" s="13"/>
      <c r="G10" s="13"/>
      <c r="H10" s="13"/>
      <c r="I10" s="13"/>
      <c r="J10" s="13"/>
      <c r="K10" s="13"/>
      <c r="L10" s="13"/>
      <c r="M10" s="13"/>
      <c r="P10" s="6" t="s">
        <v>45</v>
      </c>
      <c r="Q10" s="6">
        <v>-242</v>
      </c>
      <c r="R10" s="6">
        <v>113</v>
      </c>
      <c r="S10" s="6">
        <v>242</v>
      </c>
      <c r="Z10" s="6" t="s">
        <v>25</v>
      </c>
      <c r="AA10" s="10">
        <f>AB10/AB$12</f>
        <v>0.1625</v>
      </c>
      <c r="AB10" s="6">
        <v>247</v>
      </c>
      <c r="AC10" s="13"/>
      <c r="AD10" s="13"/>
      <c r="AE10" s="13"/>
      <c r="AH10" s="6" t="s">
        <v>25</v>
      </c>
      <c r="AI10" s="10">
        <f>AJ10/AJ$12</f>
        <v>0.31027027027027027</v>
      </c>
      <c r="AJ10" s="6">
        <v>287</v>
      </c>
      <c r="AK10" s="13"/>
      <c r="AL10" s="13"/>
      <c r="AM10" s="13"/>
      <c r="AP10" s="6" t="s">
        <v>5</v>
      </c>
      <c r="AQ10" s="6">
        <v>18.06896551724138</v>
      </c>
      <c r="AR10" s="6">
        <v>18.80952380952381</v>
      </c>
      <c r="BD10" s="6" t="s">
        <v>5</v>
      </c>
      <c r="BE10" s="6">
        <v>46.758620689655174</v>
      </c>
      <c r="BF10" s="6">
        <v>47.80952380952381</v>
      </c>
      <c r="BR10" s="6" t="s">
        <v>4</v>
      </c>
      <c r="BS10" s="6">
        <v>0</v>
      </c>
      <c r="BT10" s="6">
        <v>0</v>
      </c>
      <c r="BU10" s="6">
        <v>0</v>
      </c>
      <c r="BV10" s="6">
        <v>3</v>
      </c>
      <c r="BW10" s="6">
        <v>0</v>
      </c>
      <c r="BX10" s="6">
        <v>0</v>
      </c>
      <c r="BY10" s="6">
        <v>0</v>
      </c>
      <c r="BZ10" s="6">
        <v>1</v>
      </c>
    </row>
    <row r="11" spans="2:78" ht="15">
      <c r="B11" s="6" t="s">
        <v>6</v>
      </c>
      <c r="C11" s="6">
        <v>54</v>
      </c>
      <c r="D11" s="6">
        <v>66</v>
      </c>
      <c r="E11" s="13"/>
      <c r="F11" s="13"/>
      <c r="G11" s="13"/>
      <c r="H11" s="13"/>
      <c r="I11" s="13"/>
      <c r="J11" s="13"/>
      <c r="K11" s="13"/>
      <c r="L11" s="13"/>
      <c r="M11" s="13"/>
      <c r="P11" s="6" t="s">
        <v>46</v>
      </c>
      <c r="Q11" s="6">
        <v>-260</v>
      </c>
      <c r="R11" s="6">
        <v>177</v>
      </c>
      <c r="S11" s="6">
        <v>260</v>
      </c>
      <c r="Z11" s="6" t="s">
        <v>26</v>
      </c>
      <c r="AA11" s="10">
        <f>AB11/AB$12</f>
        <v>0.019078947368421053</v>
      </c>
      <c r="AB11" s="6">
        <v>29</v>
      </c>
      <c r="AC11" s="13"/>
      <c r="AD11" s="13"/>
      <c r="AE11" s="13"/>
      <c r="AH11" s="6" t="s">
        <v>26</v>
      </c>
      <c r="AI11" s="10">
        <f>AJ11/AJ$12</f>
        <v>0.0972972972972973</v>
      </c>
      <c r="AJ11" s="6">
        <v>90</v>
      </c>
      <c r="AK11" s="13"/>
      <c r="AL11" s="13"/>
      <c r="AM11" s="13"/>
      <c r="AP11" s="6" t="s">
        <v>6</v>
      </c>
      <c r="AQ11" s="6">
        <v>6.954545454545454</v>
      </c>
      <c r="AR11" s="6">
        <v>10.981481481481481</v>
      </c>
      <c r="BD11" s="6" t="s">
        <v>6</v>
      </c>
      <c r="BE11" s="6">
        <v>37.27272727272727</v>
      </c>
      <c r="BF11" s="6">
        <v>41.55555555555556</v>
      </c>
      <c r="BR11" s="6" t="s">
        <v>5</v>
      </c>
      <c r="BS11" s="6">
        <v>0</v>
      </c>
      <c r="BT11" s="6">
        <v>0</v>
      </c>
      <c r="BU11" s="6">
        <v>0</v>
      </c>
      <c r="BV11" s="6">
        <v>0</v>
      </c>
      <c r="BW11" s="6">
        <v>1</v>
      </c>
      <c r="BX11" s="6">
        <v>0</v>
      </c>
      <c r="BY11" s="6">
        <v>1</v>
      </c>
      <c r="BZ11" s="6">
        <v>0</v>
      </c>
    </row>
    <row r="12" spans="2:78" ht="15">
      <c r="B12" s="6" t="s">
        <v>7</v>
      </c>
      <c r="C12" s="6">
        <v>12</v>
      </c>
      <c r="D12" s="6">
        <v>17</v>
      </c>
      <c r="E12" s="13"/>
      <c r="F12" s="13"/>
      <c r="G12" s="13"/>
      <c r="H12" s="13"/>
      <c r="I12" s="13"/>
      <c r="J12" s="13"/>
      <c r="K12" s="13"/>
      <c r="L12" s="13"/>
      <c r="M12" s="13"/>
      <c r="P12" s="6" t="s">
        <v>47</v>
      </c>
      <c r="Q12" s="6">
        <v>-178</v>
      </c>
      <c r="R12" s="6">
        <v>195</v>
      </c>
      <c r="S12" s="6">
        <v>178</v>
      </c>
      <c r="AB12" s="11">
        <f>SUM(AB7:AB11)</f>
        <v>1520</v>
      </c>
      <c r="AE12" s="13"/>
      <c r="AJ12" s="11">
        <f>SUM(AJ7:AJ11)</f>
        <v>925</v>
      </c>
      <c r="AM12" s="13"/>
      <c r="AP12" s="6" t="s">
        <v>7</v>
      </c>
      <c r="AQ12" s="6">
        <v>16.235294117647058</v>
      </c>
      <c r="AR12" s="6">
        <v>15.833333333333334</v>
      </c>
      <c r="BD12" s="6" t="s">
        <v>7</v>
      </c>
      <c r="BE12" s="6">
        <v>45.11764705882353</v>
      </c>
      <c r="BF12" s="6">
        <v>44.75</v>
      </c>
      <c r="BR12" s="6" t="s">
        <v>6</v>
      </c>
      <c r="BS12" s="6">
        <v>0</v>
      </c>
      <c r="BT12" s="6">
        <v>0</v>
      </c>
      <c r="BU12" s="6">
        <v>1</v>
      </c>
      <c r="BV12" s="6">
        <v>1</v>
      </c>
      <c r="BW12" s="6">
        <v>1</v>
      </c>
      <c r="BX12" s="6">
        <v>0</v>
      </c>
      <c r="BY12" s="6">
        <v>0</v>
      </c>
      <c r="BZ12" s="6">
        <v>1</v>
      </c>
    </row>
    <row r="13" spans="2:78" ht="15">
      <c r="B13" s="6" t="s">
        <v>72</v>
      </c>
      <c r="C13" s="6">
        <v>28</v>
      </c>
      <c r="D13" s="6">
        <v>54</v>
      </c>
      <c r="E13" s="13"/>
      <c r="F13" s="13"/>
      <c r="G13" s="13"/>
      <c r="H13" s="13"/>
      <c r="I13" s="13"/>
      <c r="J13" s="13"/>
      <c r="K13" s="13"/>
      <c r="L13" s="13"/>
      <c r="M13" s="13"/>
      <c r="P13" s="6" t="s">
        <v>48</v>
      </c>
      <c r="Q13" s="6">
        <v>-69</v>
      </c>
      <c r="R13" s="6">
        <v>92</v>
      </c>
      <c r="S13" s="6">
        <v>69</v>
      </c>
      <c r="AE13" s="13"/>
      <c r="AM13" s="13"/>
      <c r="AP13" s="6" t="s">
        <v>72</v>
      </c>
      <c r="AQ13" s="6">
        <v>9.055555555555555</v>
      </c>
      <c r="AR13" s="6">
        <v>17.035714285714285</v>
      </c>
      <c r="BD13" s="6" t="s">
        <v>72</v>
      </c>
      <c r="BE13" s="6">
        <v>38.48148148148148</v>
      </c>
      <c r="BF13" s="6">
        <v>45.357142857142854</v>
      </c>
      <c r="BR13" s="6" t="s">
        <v>7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1</v>
      </c>
      <c r="BZ13" s="6">
        <v>0</v>
      </c>
    </row>
    <row r="14" spans="2:78" ht="15">
      <c r="B14" s="6" t="s">
        <v>74</v>
      </c>
      <c r="C14" s="6">
        <v>52</v>
      </c>
      <c r="D14" s="6">
        <v>75</v>
      </c>
      <c r="E14" s="13"/>
      <c r="F14" s="13"/>
      <c r="G14" s="13"/>
      <c r="H14" s="13"/>
      <c r="I14" s="13"/>
      <c r="J14" s="13"/>
      <c r="K14" s="13"/>
      <c r="L14" s="13"/>
      <c r="M14" s="13"/>
      <c r="P14" s="6" t="s">
        <v>49</v>
      </c>
      <c r="Q14" s="6">
        <v>-21</v>
      </c>
      <c r="R14" s="6">
        <v>50</v>
      </c>
      <c r="S14" s="6">
        <v>21</v>
      </c>
      <c r="AE14" s="13"/>
      <c r="AM14" s="13"/>
      <c r="AP14" s="6" t="s">
        <v>74</v>
      </c>
      <c r="AQ14" s="6">
        <v>14.666666666666666</v>
      </c>
      <c r="AR14" s="6">
        <v>20.923076923076923</v>
      </c>
      <c r="BD14" s="6" t="s">
        <v>74</v>
      </c>
      <c r="BE14" s="6">
        <v>43.946666666666665</v>
      </c>
      <c r="BF14" s="6">
        <v>51.26923076923077</v>
      </c>
      <c r="BR14" s="6" t="s">
        <v>72</v>
      </c>
      <c r="BS14" s="6">
        <v>0</v>
      </c>
      <c r="BT14" s="6">
        <v>0</v>
      </c>
      <c r="BU14" s="6">
        <v>1</v>
      </c>
      <c r="BV14" s="6">
        <v>4</v>
      </c>
      <c r="BW14" s="6">
        <v>0</v>
      </c>
      <c r="BX14" s="6">
        <v>0</v>
      </c>
      <c r="BY14" s="6">
        <v>0</v>
      </c>
      <c r="BZ14" s="6">
        <v>1</v>
      </c>
    </row>
    <row r="15" spans="2:78" ht="15">
      <c r="B15" s="6" t="s">
        <v>8</v>
      </c>
      <c r="C15" s="6">
        <v>108</v>
      </c>
      <c r="D15" s="6">
        <v>272</v>
      </c>
      <c r="E15" s="13"/>
      <c r="F15" s="13"/>
      <c r="G15" s="13"/>
      <c r="H15" s="13"/>
      <c r="I15" s="13"/>
      <c r="J15" s="13"/>
      <c r="K15" s="13"/>
      <c r="L15" s="13"/>
      <c r="M15" s="13"/>
      <c r="P15" s="6" t="s">
        <v>50</v>
      </c>
      <c r="Q15" s="6">
        <v>-8</v>
      </c>
      <c r="R15" s="6">
        <v>40</v>
      </c>
      <c r="S15" s="6">
        <v>8</v>
      </c>
      <c r="AE15" s="13"/>
      <c r="AM15" s="13"/>
      <c r="AP15" s="6" t="s">
        <v>8</v>
      </c>
      <c r="AQ15" s="6">
        <v>8.566176470588236</v>
      </c>
      <c r="AR15" s="6">
        <v>12.657407407407407</v>
      </c>
      <c r="BD15" s="6" t="s">
        <v>8</v>
      </c>
      <c r="BE15" s="6">
        <v>42.07749077490775</v>
      </c>
      <c r="BF15" s="6">
        <v>42.379629629629626</v>
      </c>
      <c r="BR15" s="6" t="s">
        <v>74</v>
      </c>
      <c r="BS15" s="6">
        <v>0</v>
      </c>
      <c r="BT15" s="6">
        <v>0</v>
      </c>
      <c r="BU15" s="6">
        <v>3</v>
      </c>
      <c r="BV15" s="6">
        <v>6</v>
      </c>
      <c r="BW15" s="6">
        <v>0</v>
      </c>
      <c r="BX15" s="6">
        <v>1</v>
      </c>
      <c r="BY15" s="6">
        <v>0</v>
      </c>
      <c r="BZ15" s="6">
        <v>1</v>
      </c>
    </row>
    <row r="16" spans="2:78" ht="15">
      <c r="B16" s="6" t="s">
        <v>75</v>
      </c>
      <c r="C16" s="6">
        <v>107</v>
      </c>
      <c r="D16" s="6">
        <v>147</v>
      </c>
      <c r="E16" s="13"/>
      <c r="F16" s="13"/>
      <c r="G16" s="13"/>
      <c r="H16" s="13"/>
      <c r="I16" s="13"/>
      <c r="J16" s="13"/>
      <c r="K16" s="13"/>
      <c r="L16" s="13"/>
      <c r="M16" s="13"/>
      <c r="AP16" s="6" t="s">
        <v>75</v>
      </c>
      <c r="AQ16" s="6">
        <v>11.877551020408163</v>
      </c>
      <c r="AR16" s="6">
        <v>17.869158878504674</v>
      </c>
      <c r="BD16" s="6" t="s">
        <v>75</v>
      </c>
      <c r="BE16" s="6">
        <v>41.59183673469388</v>
      </c>
      <c r="BF16" s="6">
        <v>47.981308411214954</v>
      </c>
      <c r="BR16" s="6" t="s">
        <v>8</v>
      </c>
      <c r="BS16" s="6">
        <v>0</v>
      </c>
      <c r="BT16" s="6">
        <v>0</v>
      </c>
      <c r="BU16" s="6">
        <v>1</v>
      </c>
      <c r="BV16" s="6">
        <v>3</v>
      </c>
      <c r="BW16" s="6">
        <v>4</v>
      </c>
      <c r="BX16" s="6">
        <v>2</v>
      </c>
      <c r="BY16" s="6">
        <v>0</v>
      </c>
      <c r="BZ16" s="6">
        <v>0</v>
      </c>
    </row>
    <row r="17" spans="2:78" ht="15">
      <c r="B17" s="6" t="s">
        <v>9</v>
      </c>
      <c r="C17" s="6">
        <v>26</v>
      </c>
      <c r="D17" s="6">
        <v>30</v>
      </c>
      <c r="E17" s="13"/>
      <c r="F17" s="13"/>
      <c r="G17" s="13"/>
      <c r="H17" s="13"/>
      <c r="I17" s="13"/>
      <c r="J17" s="13"/>
      <c r="K17" s="13"/>
      <c r="L17" s="13"/>
      <c r="M17" s="13"/>
      <c r="AP17" s="6" t="s">
        <v>9</v>
      </c>
      <c r="AQ17" s="6">
        <v>9.933333333333334</v>
      </c>
      <c r="AR17" s="6">
        <v>17.423076923076923</v>
      </c>
      <c r="BD17" s="6" t="s">
        <v>9</v>
      </c>
      <c r="BE17" s="6">
        <v>39.4</v>
      </c>
      <c r="BF17" s="6">
        <v>46.69230769230769</v>
      </c>
      <c r="BR17" s="6" t="s">
        <v>75</v>
      </c>
      <c r="BS17" s="6">
        <v>0</v>
      </c>
      <c r="BT17" s="6">
        <v>0</v>
      </c>
      <c r="BU17" s="6">
        <v>1</v>
      </c>
      <c r="BV17" s="6">
        <v>2</v>
      </c>
      <c r="BW17" s="6">
        <v>1</v>
      </c>
      <c r="BX17" s="6">
        <v>2</v>
      </c>
      <c r="BY17" s="6">
        <v>0</v>
      </c>
      <c r="BZ17" s="6">
        <v>1</v>
      </c>
    </row>
    <row r="18" spans="2:78" ht="15">
      <c r="B18" s="6" t="s">
        <v>10</v>
      </c>
      <c r="C18" s="6">
        <v>58</v>
      </c>
      <c r="D18" s="6">
        <v>87</v>
      </c>
      <c r="E18" s="13"/>
      <c r="F18" s="13"/>
      <c r="G18" s="13"/>
      <c r="H18" s="13"/>
      <c r="I18" s="13"/>
      <c r="J18" s="13"/>
      <c r="K18" s="13"/>
      <c r="L18" s="13"/>
      <c r="M18" s="13"/>
      <c r="AP18" s="6" t="s">
        <v>10</v>
      </c>
      <c r="AQ18" s="6">
        <v>11.632183908045977</v>
      </c>
      <c r="AR18" s="6">
        <v>16.56896551724138</v>
      </c>
      <c r="BD18" s="6" t="s">
        <v>10</v>
      </c>
      <c r="BE18" s="6">
        <v>42.252873563218394</v>
      </c>
      <c r="BF18" s="6">
        <v>45.8448275862069</v>
      </c>
      <c r="BR18" s="6" t="s">
        <v>9</v>
      </c>
      <c r="BS18" s="6">
        <v>0</v>
      </c>
      <c r="BT18" s="6">
        <v>0</v>
      </c>
      <c r="BU18" s="6">
        <v>1</v>
      </c>
      <c r="BV18" s="6">
        <v>1</v>
      </c>
      <c r="BW18" s="6">
        <v>0</v>
      </c>
      <c r="BX18" s="6">
        <v>1</v>
      </c>
      <c r="BY18" s="6">
        <v>0</v>
      </c>
      <c r="BZ18" s="6">
        <v>1</v>
      </c>
    </row>
    <row r="19" spans="2:78" ht="15">
      <c r="B19" s="6" t="s">
        <v>73</v>
      </c>
      <c r="C19" s="6">
        <v>24</v>
      </c>
      <c r="D19" s="6">
        <v>35</v>
      </c>
      <c r="E19" s="13"/>
      <c r="F19" s="13"/>
      <c r="G19" s="13"/>
      <c r="H19" s="13"/>
      <c r="I19" s="13"/>
      <c r="J19" s="13"/>
      <c r="K19" s="13"/>
      <c r="L19" s="13"/>
      <c r="M19" s="13"/>
      <c r="AP19" s="6" t="s">
        <v>73</v>
      </c>
      <c r="AQ19" s="6">
        <v>11.142857142857142</v>
      </c>
      <c r="AR19" s="6">
        <v>13.208333333333334</v>
      </c>
      <c r="BD19" s="6" t="s">
        <v>73</v>
      </c>
      <c r="BE19" s="6">
        <v>41.542857142857144</v>
      </c>
      <c r="BF19" s="6">
        <v>43.375</v>
      </c>
      <c r="BR19" s="6" t="s">
        <v>10</v>
      </c>
      <c r="BS19" s="6">
        <v>0</v>
      </c>
      <c r="BT19" s="6">
        <v>0</v>
      </c>
      <c r="BU19" s="6">
        <v>0</v>
      </c>
      <c r="BV19" s="6">
        <v>3</v>
      </c>
      <c r="BW19" s="6">
        <v>1</v>
      </c>
      <c r="BX19" s="6">
        <v>2</v>
      </c>
      <c r="BY19" s="6">
        <v>0</v>
      </c>
      <c r="BZ19" s="6">
        <v>1</v>
      </c>
    </row>
    <row r="20" spans="2:78" ht="15">
      <c r="B20" s="6" t="s">
        <v>11</v>
      </c>
      <c r="C20" s="6">
        <v>7</v>
      </c>
      <c r="D20" s="6">
        <v>6</v>
      </c>
      <c r="E20" s="13"/>
      <c r="F20" s="13"/>
      <c r="G20" s="13"/>
      <c r="H20" s="13"/>
      <c r="I20" s="13"/>
      <c r="J20" s="13"/>
      <c r="K20" s="13"/>
      <c r="L20" s="13"/>
      <c r="M20" s="13"/>
      <c r="AP20" s="6" t="s">
        <v>11</v>
      </c>
      <c r="AQ20" s="6">
        <v>23</v>
      </c>
      <c r="AR20" s="6">
        <v>17.428571428571427</v>
      </c>
      <c r="BD20" s="6" t="s">
        <v>11</v>
      </c>
      <c r="BE20" s="6">
        <v>50.5</v>
      </c>
      <c r="BF20" s="6">
        <v>47</v>
      </c>
      <c r="BR20" s="6" t="s">
        <v>73</v>
      </c>
      <c r="BS20" s="6">
        <v>0</v>
      </c>
      <c r="BT20" s="6">
        <v>0</v>
      </c>
      <c r="BU20" s="6">
        <v>0</v>
      </c>
      <c r="BV20" s="6">
        <v>0</v>
      </c>
      <c r="BW20" s="6">
        <v>1</v>
      </c>
      <c r="BX20" s="6">
        <v>0</v>
      </c>
      <c r="BY20" s="6">
        <v>0</v>
      </c>
      <c r="BZ20" s="6">
        <v>1</v>
      </c>
    </row>
    <row r="21" spans="2:78" ht="15">
      <c r="B21" s="6" t="s">
        <v>12</v>
      </c>
      <c r="C21" s="6">
        <v>74</v>
      </c>
      <c r="D21" s="6">
        <v>226</v>
      </c>
      <c r="E21" s="13"/>
      <c r="F21" s="13"/>
      <c r="G21" s="13"/>
      <c r="H21" s="13"/>
      <c r="I21" s="13"/>
      <c r="J21" s="13"/>
      <c r="K21" s="13"/>
      <c r="L21" s="13"/>
      <c r="M21" s="13"/>
      <c r="AP21" s="6" t="s">
        <v>12</v>
      </c>
      <c r="AQ21" s="6">
        <v>13.79646017699115</v>
      </c>
      <c r="AR21" s="6">
        <v>17.243243243243242</v>
      </c>
      <c r="BD21" s="6" t="s">
        <v>12</v>
      </c>
      <c r="BE21" s="6">
        <v>43.57964601769911</v>
      </c>
      <c r="BF21" s="6">
        <v>46.87837837837838</v>
      </c>
      <c r="BR21" s="6" t="s">
        <v>11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1</v>
      </c>
    </row>
    <row r="22" spans="2:78" ht="15">
      <c r="B22" s="6" t="s">
        <v>13</v>
      </c>
      <c r="C22" s="6">
        <v>24</v>
      </c>
      <c r="D22" s="6">
        <v>37</v>
      </c>
      <c r="E22" s="13"/>
      <c r="F22" s="13"/>
      <c r="G22" s="13"/>
      <c r="H22" s="13"/>
      <c r="I22" s="13"/>
      <c r="J22" s="13"/>
      <c r="K22" s="13"/>
      <c r="L22" s="13"/>
      <c r="M22" s="13"/>
      <c r="AP22" s="6" t="s">
        <v>13</v>
      </c>
      <c r="AQ22" s="6">
        <v>11.297297297297296</v>
      </c>
      <c r="AR22" s="6">
        <v>17.541666666666668</v>
      </c>
      <c r="BD22" s="6" t="s">
        <v>13</v>
      </c>
      <c r="BE22" s="6">
        <v>42.2972972972973</v>
      </c>
      <c r="BF22" s="6">
        <v>48</v>
      </c>
      <c r="BR22" s="6" t="s">
        <v>12</v>
      </c>
      <c r="BS22" s="6">
        <v>0</v>
      </c>
      <c r="BT22" s="6">
        <v>0</v>
      </c>
      <c r="BU22" s="6">
        <v>0</v>
      </c>
      <c r="BV22" s="6">
        <v>1</v>
      </c>
      <c r="BW22" s="6">
        <v>3</v>
      </c>
      <c r="BX22" s="6">
        <v>0</v>
      </c>
      <c r="BY22" s="6">
        <v>0</v>
      </c>
      <c r="BZ22" s="6">
        <v>1</v>
      </c>
    </row>
    <row r="23" spans="2:78" ht="15">
      <c r="B23" s="6" t="s">
        <v>14</v>
      </c>
      <c r="C23" s="6">
        <v>6</v>
      </c>
      <c r="D23" s="6">
        <v>15</v>
      </c>
      <c r="E23" s="13"/>
      <c r="F23" s="13"/>
      <c r="G23" s="13"/>
      <c r="H23" s="13"/>
      <c r="I23" s="13"/>
      <c r="J23" s="13"/>
      <c r="K23" s="13"/>
      <c r="L23" s="13"/>
      <c r="M23" s="13"/>
      <c r="AP23" s="6" t="s">
        <v>14</v>
      </c>
      <c r="AQ23" s="6">
        <v>17.8</v>
      </c>
      <c r="AR23" s="6">
        <v>14.833333333333334</v>
      </c>
      <c r="BD23" s="6" t="s">
        <v>14</v>
      </c>
      <c r="BE23" s="6">
        <v>45.266666666666666</v>
      </c>
      <c r="BF23" s="6">
        <v>44.833333333333336</v>
      </c>
      <c r="BR23" s="6" t="s">
        <v>13</v>
      </c>
      <c r="BS23" s="6">
        <v>0</v>
      </c>
      <c r="BT23" s="6">
        <v>0</v>
      </c>
      <c r="BU23" s="6">
        <v>0</v>
      </c>
      <c r="BV23" s="6">
        <v>0</v>
      </c>
      <c r="BW23" s="6">
        <v>1</v>
      </c>
      <c r="BX23" s="6">
        <v>0</v>
      </c>
      <c r="BY23" s="6">
        <v>0</v>
      </c>
      <c r="BZ23" s="6">
        <v>1</v>
      </c>
    </row>
    <row r="24" spans="2:78" ht="15">
      <c r="B24" s="6" t="s">
        <v>16</v>
      </c>
      <c r="C24" s="6">
        <v>22</v>
      </c>
      <c r="D24" s="6">
        <v>72</v>
      </c>
      <c r="E24" s="13"/>
      <c r="F24" s="13"/>
      <c r="G24" s="13"/>
      <c r="H24" s="13"/>
      <c r="I24" s="13"/>
      <c r="J24" s="13"/>
      <c r="K24" s="13"/>
      <c r="L24" s="13"/>
      <c r="M24" s="13"/>
      <c r="AP24" s="6" t="s">
        <v>16</v>
      </c>
      <c r="AQ24" s="6">
        <v>8.541666666666666</v>
      </c>
      <c r="AR24" s="6">
        <v>10.090909090909092</v>
      </c>
      <c r="BD24" s="6" t="s">
        <v>16</v>
      </c>
      <c r="BE24" s="6">
        <v>38.72222222222222</v>
      </c>
      <c r="BF24" s="6">
        <v>39.95454545454545</v>
      </c>
      <c r="BR24" s="6" t="s">
        <v>14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1</v>
      </c>
    </row>
    <row r="25" spans="70:78" ht="15">
      <c r="BR25" s="6" t="s">
        <v>16</v>
      </c>
      <c r="BS25" s="6">
        <v>0</v>
      </c>
      <c r="BT25" s="6">
        <v>0</v>
      </c>
      <c r="BU25" s="6">
        <v>2</v>
      </c>
      <c r="BV25" s="6">
        <v>1</v>
      </c>
      <c r="BW25" s="6">
        <v>0</v>
      </c>
      <c r="BX25" s="6">
        <v>0</v>
      </c>
      <c r="BY25" s="6">
        <v>0</v>
      </c>
      <c r="BZ25" s="6">
        <v>1</v>
      </c>
    </row>
    <row r="26" spans="71:79" ht="15">
      <c r="BS26" s="11"/>
      <c r="BT26" s="11"/>
      <c r="BU26" s="11"/>
      <c r="BV26" s="11"/>
      <c r="BW26" s="11"/>
      <c r="BX26" s="11"/>
      <c r="BY26" s="11"/>
      <c r="BZ26" s="11"/>
      <c r="CA26" s="11"/>
    </row>
  </sheetData>
  <sheetProtection/>
  <mergeCells count="10">
    <mergeCell ref="BU6:BV6"/>
    <mergeCell ref="BW6:BX6"/>
    <mergeCell ref="BY6:BZ6"/>
    <mergeCell ref="BR4:BZ4"/>
    <mergeCell ref="B4:D4"/>
    <mergeCell ref="P4:S4"/>
    <mergeCell ref="BD4:BF4"/>
    <mergeCell ref="BS6:BT6"/>
    <mergeCell ref="Z4:AB4"/>
    <mergeCell ref="AH4:A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6.140625" style="0" customWidth="1"/>
    <col min="2" max="2" width="16.7109375" style="0" customWidth="1"/>
    <col min="3" max="3" width="0.13671875" style="0" customWidth="1"/>
  </cols>
  <sheetData>
    <row r="1" ht="18.75">
      <c r="B1" s="1" t="s">
        <v>51</v>
      </c>
    </row>
    <row r="3" spans="2:5" ht="21" customHeight="1">
      <c r="B3" s="22" t="s">
        <v>52</v>
      </c>
      <c r="C3" s="23"/>
      <c r="D3" s="23"/>
      <c r="E3" s="23"/>
    </row>
    <row r="4" spans="2:4" ht="15">
      <c r="B4" s="2"/>
      <c r="D4" s="2"/>
    </row>
    <row r="5" spans="2:5" ht="12.75" customHeight="1">
      <c r="B5" s="3" t="s">
        <v>1</v>
      </c>
      <c r="C5" s="3" t="s">
        <v>55</v>
      </c>
      <c r="D5" s="3" t="s">
        <v>53</v>
      </c>
      <c r="E5" s="3" t="s">
        <v>54</v>
      </c>
    </row>
    <row r="6" spans="2:5" ht="15">
      <c r="B6" s="6" t="s">
        <v>15</v>
      </c>
      <c r="C6" s="10">
        <f aca="true" t="shared" si="0" ref="C6:C23">E6/D6</f>
        <v>0.05194805194805195</v>
      </c>
      <c r="D6" s="6">
        <v>154</v>
      </c>
      <c r="E6" s="6">
        <v>8</v>
      </c>
    </row>
    <row r="7" spans="2:5" ht="15">
      <c r="B7" s="6" t="s">
        <v>3</v>
      </c>
      <c r="C7" s="10">
        <f t="shared" si="0"/>
        <v>0.06993006993006994</v>
      </c>
      <c r="D7" s="6">
        <v>429</v>
      </c>
      <c r="E7" s="6">
        <v>30</v>
      </c>
    </row>
    <row r="8" spans="2:5" ht="15">
      <c r="B8" s="6" t="s">
        <v>4</v>
      </c>
      <c r="C8" s="10">
        <f t="shared" si="0"/>
        <v>0.1111111111111111</v>
      </c>
      <c r="D8" s="6">
        <v>63</v>
      </c>
      <c r="E8" s="6">
        <v>7</v>
      </c>
    </row>
    <row r="9" spans="2:5" ht="15">
      <c r="B9" s="6" t="s">
        <v>5</v>
      </c>
      <c r="C9" s="10">
        <f t="shared" si="0"/>
        <v>0.02</v>
      </c>
      <c r="D9" s="6">
        <v>50</v>
      </c>
      <c r="E9" s="6">
        <v>1</v>
      </c>
    </row>
    <row r="10" spans="2:5" ht="15">
      <c r="B10" s="6" t="s">
        <v>6</v>
      </c>
      <c r="C10" s="10">
        <f t="shared" si="0"/>
        <v>0</v>
      </c>
      <c r="D10" s="6">
        <v>118</v>
      </c>
      <c r="E10" s="6">
        <v>0</v>
      </c>
    </row>
    <row r="11" spans="2:5" ht="15">
      <c r="B11" s="6" t="s">
        <v>7</v>
      </c>
      <c r="C11" s="10">
        <f t="shared" si="0"/>
        <v>0.10344827586206896</v>
      </c>
      <c r="D11" s="6">
        <v>29</v>
      </c>
      <c r="E11" s="6">
        <v>3</v>
      </c>
    </row>
    <row r="12" spans="2:5" ht="15">
      <c r="B12" s="6" t="s">
        <v>72</v>
      </c>
      <c r="C12" s="10">
        <f t="shared" si="0"/>
        <v>0.12345679012345678</v>
      </c>
      <c r="D12" s="6">
        <v>81</v>
      </c>
      <c r="E12" s="6">
        <v>10</v>
      </c>
    </row>
    <row r="13" spans="2:5" ht="15">
      <c r="B13" s="6" t="s">
        <v>74</v>
      </c>
      <c r="C13" s="10">
        <f t="shared" si="0"/>
        <v>0.08661417322834646</v>
      </c>
      <c r="D13" s="6">
        <v>127</v>
      </c>
      <c r="E13" s="6">
        <v>11</v>
      </c>
    </row>
    <row r="14" spans="2:5" ht="15">
      <c r="B14" s="6" t="s">
        <v>8</v>
      </c>
      <c r="C14" s="10">
        <f t="shared" si="0"/>
        <v>0.02666666666666667</v>
      </c>
      <c r="D14" s="6">
        <v>375</v>
      </c>
      <c r="E14" s="6">
        <v>10</v>
      </c>
    </row>
    <row r="15" spans="2:5" ht="15">
      <c r="B15" s="6" t="s">
        <v>75</v>
      </c>
      <c r="C15" s="10">
        <f t="shared" si="0"/>
        <v>0.056</v>
      </c>
      <c r="D15" s="6">
        <v>250</v>
      </c>
      <c r="E15" s="6">
        <v>14</v>
      </c>
    </row>
    <row r="16" spans="2:5" ht="15">
      <c r="B16" s="6" t="s">
        <v>9</v>
      </c>
      <c r="C16" s="10">
        <f t="shared" si="0"/>
        <v>0.08928571428571429</v>
      </c>
      <c r="D16" s="6">
        <v>56</v>
      </c>
      <c r="E16" s="6">
        <v>5</v>
      </c>
    </row>
    <row r="17" spans="2:5" ht="15">
      <c r="B17" s="6" t="s">
        <v>10</v>
      </c>
      <c r="C17" s="10">
        <f t="shared" si="0"/>
        <v>0.09090909090909091</v>
      </c>
      <c r="D17" s="6">
        <v>143</v>
      </c>
      <c r="E17" s="6">
        <v>13</v>
      </c>
    </row>
    <row r="18" spans="2:5" ht="15">
      <c r="B18" s="6" t="s">
        <v>73</v>
      </c>
      <c r="C18" s="10">
        <f t="shared" si="0"/>
        <v>0.05172413793103448</v>
      </c>
      <c r="D18" s="6">
        <v>58</v>
      </c>
      <c r="E18" s="6">
        <v>3</v>
      </c>
    </row>
    <row r="19" spans="2:5" ht="15">
      <c r="B19" s="6" t="s">
        <v>11</v>
      </c>
      <c r="C19" s="10">
        <f t="shared" si="0"/>
        <v>0.07692307692307693</v>
      </c>
      <c r="D19" s="6">
        <v>13</v>
      </c>
      <c r="E19" s="6">
        <v>1</v>
      </c>
    </row>
    <row r="20" spans="2:5" ht="15">
      <c r="B20" s="6" t="s">
        <v>12</v>
      </c>
      <c r="C20" s="10">
        <f t="shared" si="0"/>
        <v>0.09152542372881356</v>
      </c>
      <c r="D20" s="6">
        <v>295</v>
      </c>
      <c r="E20" s="6">
        <v>27</v>
      </c>
    </row>
    <row r="21" spans="2:5" ht="15">
      <c r="B21" s="6" t="s">
        <v>13</v>
      </c>
      <c r="C21" s="10">
        <f t="shared" si="0"/>
        <v>0.05084745762711865</v>
      </c>
      <c r="D21" s="6">
        <v>59</v>
      </c>
      <c r="E21" s="6">
        <v>3</v>
      </c>
    </row>
    <row r="22" spans="2:5" ht="15">
      <c r="B22" s="6" t="s">
        <v>14</v>
      </c>
      <c r="C22" s="10">
        <f t="shared" si="0"/>
        <v>0.047619047619047616</v>
      </c>
      <c r="D22" s="6">
        <v>21</v>
      </c>
      <c r="E22" s="6">
        <v>1</v>
      </c>
    </row>
    <row r="23" spans="2:5" ht="15">
      <c r="B23" s="6" t="s">
        <v>16</v>
      </c>
      <c r="C23" s="10">
        <f t="shared" si="0"/>
        <v>0.12903225806451613</v>
      </c>
      <c r="D23" s="6">
        <v>93</v>
      </c>
      <c r="E23" s="6">
        <v>12</v>
      </c>
    </row>
    <row r="24" ht="15.75">
      <c r="E24" s="14"/>
    </row>
    <row r="38" ht="15">
      <c r="F38" s="6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2" max="2" width="16.140625" style="0" customWidth="1"/>
    <col min="3" max="3" width="0.13671875" style="0" customWidth="1"/>
  </cols>
  <sheetData>
    <row r="1" ht="18.75">
      <c r="B1" s="1" t="s">
        <v>56</v>
      </c>
    </row>
    <row r="3" spans="2:5" ht="23.25" customHeight="1">
      <c r="B3" s="22"/>
      <c r="C3" s="23"/>
      <c r="D3" s="23"/>
      <c r="E3" s="23"/>
    </row>
    <row r="4" spans="2:4" ht="15">
      <c r="B4" s="2"/>
      <c r="D4" s="2"/>
    </row>
    <row r="5" spans="2:5" ht="18.75" customHeight="1">
      <c r="B5" s="3" t="s">
        <v>1</v>
      </c>
      <c r="C5" s="3" t="s">
        <v>59</v>
      </c>
      <c r="D5" s="3" t="s">
        <v>57</v>
      </c>
      <c r="E5" s="3" t="s">
        <v>58</v>
      </c>
    </row>
    <row r="6" spans="2:5" ht="15">
      <c r="B6" s="6" t="s">
        <v>15</v>
      </c>
      <c r="C6" s="10">
        <f aca="true" t="shared" si="0" ref="C6:C23">E6/D6</f>
        <v>0.050771631697589734</v>
      </c>
      <c r="D6" s="6">
        <f>57305+365</f>
        <v>57670</v>
      </c>
      <c r="E6" s="6">
        <v>2928</v>
      </c>
    </row>
    <row r="7" spans="2:5" ht="15">
      <c r="B7" s="6" t="s">
        <v>3</v>
      </c>
      <c r="C7" s="10">
        <f t="shared" si="0"/>
        <v>0.14751194647977062</v>
      </c>
      <c r="D7" s="6">
        <v>156950</v>
      </c>
      <c r="E7" s="6">
        <v>23152</v>
      </c>
    </row>
    <row r="8" spans="2:5" ht="15">
      <c r="B8" s="6" t="s">
        <v>4</v>
      </c>
      <c r="C8" s="10">
        <f t="shared" si="0"/>
        <v>0.08610567514677103</v>
      </c>
      <c r="D8" s="6">
        <v>22995</v>
      </c>
      <c r="E8" s="6">
        <v>1980</v>
      </c>
    </row>
    <row r="9" spans="2:5" ht="15">
      <c r="B9" s="6" t="s">
        <v>5</v>
      </c>
      <c r="C9" s="10">
        <f t="shared" si="0"/>
        <v>0.0623013698630137</v>
      </c>
      <c r="D9" s="6">
        <v>18250</v>
      </c>
      <c r="E9" s="6">
        <v>1137</v>
      </c>
    </row>
    <row r="10" spans="2:5" ht="15">
      <c r="B10" s="6" t="s">
        <v>6</v>
      </c>
      <c r="C10" s="10">
        <f t="shared" si="0"/>
        <v>0.13928859214918846</v>
      </c>
      <c r="D10" s="6">
        <v>43435</v>
      </c>
      <c r="E10" s="6">
        <v>6050</v>
      </c>
    </row>
    <row r="11" spans="2:5" ht="15">
      <c r="B11" s="6" t="s">
        <v>7</v>
      </c>
      <c r="C11" s="10">
        <f t="shared" si="0"/>
        <v>0.13708077468115257</v>
      </c>
      <c r="D11" s="6">
        <v>10585</v>
      </c>
      <c r="E11" s="6">
        <v>1451</v>
      </c>
    </row>
    <row r="12" spans="2:5" ht="15">
      <c r="B12" s="6" t="s">
        <v>72</v>
      </c>
      <c r="C12" s="10">
        <f t="shared" si="0"/>
        <v>0.20811894420314067</v>
      </c>
      <c r="D12" s="6">
        <v>29930</v>
      </c>
      <c r="E12" s="6">
        <v>6229</v>
      </c>
    </row>
    <row r="13" spans="2:5" ht="15">
      <c r="B13" s="6" t="s">
        <v>74</v>
      </c>
      <c r="C13" s="10">
        <f t="shared" si="0"/>
        <v>0.10247006795383454</v>
      </c>
      <c r="D13" s="6">
        <v>46355</v>
      </c>
      <c r="E13" s="6">
        <v>4750</v>
      </c>
    </row>
    <row r="14" spans="2:5" ht="15">
      <c r="B14" s="6" t="s">
        <v>8</v>
      </c>
      <c r="C14" s="10">
        <f t="shared" si="0"/>
        <v>0.21393908481492277</v>
      </c>
      <c r="D14" s="6">
        <v>137240</v>
      </c>
      <c r="E14" s="6">
        <v>29361</v>
      </c>
    </row>
    <row r="15" spans="2:5" ht="15">
      <c r="B15" s="6" t="s">
        <v>75</v>
      </c>
      <c r="C15" s="10">
        <f t="shared" si="0"/>
        <v>0.13532054794520548</v>
      </c>
      <c r="D15" s="6">
        <v>91250</v>
      </c>
      <c r="E15" s="6">
        <v>12348</v>
      </c>
    </row>
    <row r="16" spans="2:5" ht="15">
      <c r="B16" s="6" t="s">
        <v>9</v>
      </c>
      <c r="C16" s="10">
        <f t="shared" si="0"/>
        <v>0.11678082191780823</v>
      </c>
      <c r="D16" s="6">
        <v>20440</v>
      </c>
      <c r="E16" s="6">
        <v>2387</v>
      </c>
    </row>
    <row r="17" spans="2:5" ht="15">
      <c r="B17" s="6" t="s">
        <v>10</v>
      </c>
      <c r="C17" s="10">
        <f t="shared" si="0"/>
        <v>0.09619272555503071</v>
      </c>
      <c r="D17" s="6">
        <v>52925</v>
      </c>
      <c r="E17" s="6">
        <v>5091</v>
      </c>
    </row>
    <row r="18" spans="2:5" ht="15">
      <c r="B18" s="6" t="s">
        <v>73</v>
      </c>
      <c r="C18" s="10">
        <f t="shared" si="0"/>
        <v>0.19149740198393952</v>
      </c>
      <c r="D18" s="6">
        <v>21170</v>
      </c>
      <c r="E18" s="6">
        <v>4054</v>
      </c>
    </row>
    <row r="19" spans="2:5" ht="15">
      <c r="B19" s="6" t="s">
        <v>11</v>
      </c>
      <c r="C19" s="10">
        <f t="shared" si="0"/>
        <v>0.08177028451001053</v>
      </c>
      <c r="D19" s="6">
        <v>4745</v>
      </c>
      <c r="E19" s="6">
        <v>388</v>
      </c>
    </row>
    <row r="20" spans="2:5" ht="15">
      <c r="B20" s="6" t="s">
        <v>12</v>
      </c>
      <c r="C20" s="10">
        <f t="shared" si="0"/>
        <v>0.16834919897840725</v>
      </c>
      <c r="D20" s="6">
        <v>107675</v>
      </c>
      <c r="E20" s="6">
        <v>18127</v>
      </c>
    </row>
    <row r="21" spans="2:5" ht="15">
      <c r="B21" s="6" t="s">
        <v>13</v>
      </c>
      <c r="C21" s="10">
        <f t="shared" si="0"/>
        <v>0.10499187369398653</v>
      </c>
      <c r="D21" s="6">
        <v>21535</v>
      </c>
      <c r="E21" s="6">
        <v>2261</v>
      </c>
    </row>
    <row r="22" spans="2:5" ht="15">
      <c r="B22" s="6" t="s">
        <v>14</v>
      </c>
      <c r="C22" s="10">
        <f t="shared" si="0"/>
        <v>0.11011089367253751</v>
      </c>
      <c r="D22" s="6">
        <v>7665</v>
      </c>
      <c r="E22" s="6">
        <v>844</v>
      </c>
    </row>
    <row r="23" spans="2:5" ht="15">
      <c r="B23" s="6" t="s">
        <v>16</v>
      </c>
      <c r="C23" s="10">
        <f t="shared" si="0"/>
        <v>0.19268434858641795</v>
      </c>
      <c r="D23" s="6">
        <v>34310</v>
      </c>
      <c r="E23" s="6">
        <v>6611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2" max="3" width="18.8515625" style="0" customWidth="1"/>
  </cols>
  <sheetData>
    <row r="1" spans="2:3" ht="18.75">
      <c r="B1" s="1" t="s">
        <v>65</v>
      </c>
      <c r="C1" s="1"/>
    </row>
    <row r="4" spans="2:7" ht="18" customHeight="1">
      <c r="B4" s="22" t="s">
        <v>63</v>
      </c>
      <c r="C4" s="23"/>
      <c r="D4" s="23"/>
      <c r="E4" s="23"/>
      <c r="F4" s="16"/>
      <c r="G4" s="19" t="s">
        <v>67</v>
      </c>
    </row>
    <row r="5" spans="2:6" ht="15">
      <c r="B5" s="2"/>
      <c r="C5" s="2"/>
      <c r="D5" s="2"/>
      <c r="E5" s="2"/>
      <c r="F5" s="2"/>
    </row>
    <row r="7" spans="2:6" ht="18">
      <c r="B7" s="3" t="s">
        <v>1</v>
      </c>
      <c r="C7" s="3" t="s">
        <v>66</v>
      </c>
      <c r="D7" s="3" t="s">
        <v>64</v>
      </c>
      <c r="E7" s="3" t="s">
        <v>68</v>
      </c>
      <c r="F7" s="4"/>
    </row>
    <row r="8" spans="2:5" ht="15">
      <c r="B8" s="6" t="s">
        <v>3</v>
      </c>
      <c r="C8" s="18">
        <f aca="true" t="shared" si="0" ref="C8:C24">D8/((E8/100000))</f>
        <v>5.045270205168482</v>
      </c>
      <c r="D8" s="6">
        <v>432</v>
      </c>
      <c r="E8" s="6">
        <f>8394209+84504+83762</f>
        <v>8562475</v>
      </c>
    </row>
    <row r="9" spans="2:5" ht="15">
      <c r="B9" s="6" t="s">
        <v>4</v>
      </c>
      <c r="C9" s="18">
        <f t="shared" si="0"/>
        <v>4.706778882252082</v>
      </c>
      <c r="D9" s="6">
        <v>63</v>
      </c>
      <c r="E9" s="6">
        <v>1338495</v>
      </c>
    </row>
    <row r="10" spans="2:5" ht="15">
      <c r="B10" s="6" t="s">
        <v>5</v>
      </c>
      <c r="C10" s="18">
        <f t="shared" si="0"/>
        <v>4.684029426946473</v>
      </c>
      <c r="D10" s="6">
        <v>50</v>
      </c>
      <c r="E10" s="6">
        <v>1067457</v>
      </c>
    </row>
    <row r="11" spans="2:5" ht="15">
      <c r="B11" s="6" t="s">
        <v>6</v>
      </c>
      <c r="C11" s="18">
        <f t="shared" si="0"/>
        <v>5.698408861785569</v>
      </c>
      <c r="D11" s="6">
        <v>120</v>
      </c>
      <c r="E11" s="6">
        <v>2105851</v>
      </c>
    </row>
    <row r="12" spans="2:5" ht="15">
      <c r="B12" s="6" t="s">
        <v>7</v>
      </c>
      <c r="C12" s="18">
        <f t="shared" si="0"/>
        <v>4.9181634560104195</v>
      </c>
      <c r="D12" s="6">
        <v>29</v>
      </c>
      <c r="E12" s="6">
        <v>589651</v>
      </c>
    </row>
    <row r="13" spans="2:5" ht="15">
      <c r="B13" s="6" t="s">
        <v>72</v>
      </c>
      <c r="C13" s="18">
        <f t="shared" si="0"/>
        <v>3.914161483982726</v>
      </c>
      <c r="D13" s="6">
        <v>82</v>
      </c>
      <c r="E13" s="6">
        <v>2094957</v>
      </c>
    </row>
    <row r="14" spans="2:5" ht="15">
      <c r="B14" s="6" t="s">
        <v>74</v>
      </c>
      <c r="C14" s="18">
        <f t="shared" si="0"/>
        <v>5.045374603173342</v>
      </c>
      <c r="D14" s="6">
        <v>127</v>
      </c>
      <c r="E14" s="6">
        <v>2517157</v>
      </c>
    </row>
    <row r="15" spans="2:5" ht="15">
      <c r="B15" s="6" t="s">
        <v>8</v>
      </c>
      <c r="C15" s="18">
        <f t="shared" si="0"/>
        <v>5.08999990489737</v>
      </c>
      <c r="D15" s="6">
        <v>380</v>
      </c>
      <c r="E15" s="6">
        <v>7465619</v>
      </c>
    </row>
    <row r="16" spans="2:5" ht="15">
      <c r="B16" s="6" t="s">
        <v>75</v>
      </c>
      <c r="C16" s="18">
        <f t="shared" si="0"/>
        <v>5.0917476802478685</v>
      </c>
      <c r="D16" s="6">
        <v>254</v>
      </c>
      <c r="E16" s="6">
        <v>4988464</v>
      </c>
    </row>
    <row r="17" spans="2:5" ht="15">
      <c r="B17" s="6" t="s">
        <v>9</v>
      </c>
      <c r="C17" s="18">
        <f t="shared" si="0"/>
        <v>5.084885812532972</v>
      </c>
      <c r="D17" s="6">
        <v>56</v>
      </c>
      <c r="E17" s="6">
        <v>1101303</v>
      </c>
    </row>
    <row r="18" spans="2:5" ht="15">
      <c r="B18" s="6" t="s">
        <v>10</v>
      </c>
      <c r="C18" s="18">
        <f t="shared" si="0"/>
        <v>5.2503322192973245</v>
      </c>
      <c r="D18" s="6">
        <v>145</v>
      </c>
      <c r="E18" s="6">
        <v>2761730</v>
      </c>
    </row>
    <row r="19" spans="2:5" ht="15">
      <c r="B19" s="6" t="s">
        <v>73</v>
      </c>
      <c r="C19" s="18">
        <f t="shared" si="0"/>
        <v>5.313405361496183</v>
      </c>
      <c r="D19" s="6">
        <v>59</v>
      </c>
      <c r="E19" s="6">
        <v>1110399</v>
      </c>
    </row>
    <row r="20" spans="2:5" ht="15">
      <c r="B20" s="6" t="s">
        <v>11</v>
      </c>
      <c r="C20" s="18">
        <f t="shared" si="0"/>
        <v>4.075158460969386</v>
      </c>
      <c r="D20" s="6">
        <v>13</v>
      </c>
      <c r="E20" s="6">
        <v>319006</v>
      </c>
    </row>
    <row r="21" spans="2:5" ht="15">
      <c r="B21" s="6" t="s">
        <v>12</v>
      </c>
      <c r="C21" s="18">
        <f t="shared" si="0"/>
        <v>4.680759706023326</v>
      </c>
      <c r="D21" s="6">
        <v>300</v>
      </c>
      <c r="E21" s="6">
        <v>6409216</v>
      </c>
    </row>
    <row r="22" spans="2:5" ht="15">
      <c r="B22" s="6" t="s">
        <v>13</v>
      </c>
      <c r="C22" s="18">
        <f t="shared" si="0"/>
        <v>4.179023903331641</v>
      </c>
      <c r="D22" s="6">
        <v>61</v>
      </c>
      <c r="E22" s="6">
        <v>1459671</v>
      </c>
    </row>
    <row r="23" spans="2:5" ht="15">
      <c r="B23" s="6" t="s">
        <v>14</v>
      </c>
      <c r="C23" s="18">
        <f t="shared" si="0"/>
        <v>3.289525211861088</v>
      </c>
      <c r="D23" s="6">
        <v>21</v>
      </c>
      <c r="E23" s="6">
        <v>638390</v>
      </c>
    </row>
    <row r="24" spans="2:5" ht="15">
      <c r="B24" s="6" t="s">
        <v>16</v>
      </c>
      <c r="C24" s="18">
        <f t="shared" si="0"/>
        <v>4.322884522877716</v>
      </c>
      <c r="D24" s="6">
        <v>94</v>
      </c>
      <c r="E24" s="6">
        <v>2174474</v>
      </c>
    </row>
    <row r="26" ht="15">
      <c r="B26" s="20" t="s">
        <v>69</v>
      </c>
    </row>
    <row r="29" spans="2:6" ht="18">
      <c r="B29" s="3" t="s">
        <v>1</v>
      </c>
      <c r="C29" s="3" t="s">
        <v>66</v>
      </c>
      <c r="D29" s="3" t="s">
        <v>64</v>
      </c>
      <c r="E29" s="3" t="s">
        <v>68</v>
      </c>
      <c r="F29" s="4"/>
    </row>
    <row r="30" spans="2:6" ht="15">
      <c r="B30" s="6" t="s">
        <v>3</v>
      </c>
      <c r="C30" s="18">
        <f aca="true" t="shared" si="1" ref="C30:C46">D30/((E30/100000))</f>
        <v>5.0146230820082405</v>
      </c>
      <c r="D30" s="6">
        <v>432</v>
      </c>
      <c r="E30" s="6">
        <f>8449985+84018+80802</f>
        <v>8614805</v>
      </c>
      <c r="F30" s="17"/>
    </row>
    <row r="31" spans="2:6" ht="15">
      <c r="B31" s="6" t="s">
        <v>4</v>
      </c>
      <c r="C31" s="18">
        <f t="shared" si="1"/>
        <v>4.668509863523895</v>
      </c>
      <c r="D31" s="6">
        <v>63</v>
      </c>
      <c r="E31" s="6">
        <v>1349467</v>
      </c>
      <c r="F31" s="17"/>
    </row>
    <row r="32" spans="2:6" ht="15">
      <c r="B32" s="6" t="s">
        <v>5</v>
      </c>
      <c r="C32" s="18">
        <f t="shared" si="1"/>
        <v>4.640974233311057</v>
      </c>
      <c r="D32" s="6">
        <v>50</v>
      </c>
      <c r="E32" s="6">
        <v>1077360</v>
      </c>
      <c r="F32" s="17"/>
    </row>
    <row r="33" spans="2:6" ht="15">
      <c r="B33" s="6" t="s">
        <v>6</v>
      </c>
      <c r="C33" s="18">
        <f t="shared" si="1"/>
        <v>5.664802317281801</v>
      </c>
      <c r="D33" s="6">
        <v>120</v>
      </c>
      <c r="E33" s="6">
        <v>2118344</v>
      </c>
      <c r="F33" s="17"/>
    </row>
    <row r="34" spans="2:6" ht="15">
      <c r="B34" s="6" t="s">
        <v>7</v>
      </c>
      <c r="C34" s="18">
        <f t="shared" si="1"/>
        <v>4.883297606679005</v>
      </c>
      <c r="D34" s="6">
        <v>29</v>
      </c>
      <c r="E34" s="6">
        <v>593861</v>
      </c>
      <c r="F34" s="17"/>
    </row>
    <row r="35" spans="2:6" ht="15">
      <c r="B35" s="6" t="s">
        <v>72</v>
      </c>
      <c r="C35" s="18">
        <f t="shared" si="1"/>
        <v>3.8644829510322887</v>
      </c>
      <c r="D35" s="6">
        <v>82</v>
      </c>
      <c r="E35" s="6">
        <v>2121888</v>
      </c>
      <c r="F35" s="17"/>
    </row>
    <row r="36" spans="2:6" ht="15">
      <c r="B36" s="6" t="s">
        <v>74</v>
      </c>
      <c r="C36" s="18">
        <f t="shared" si="1"/>
        <v>4.98806399489725</v>
      </c>
      <c r="D36" s="6">
        <v>127</v>
      </c>
      <c r="E36" s="6">
        <v>2546078</v>
      </c>
      <c r="F36" s="17"/>
    </row>
    <row r="37" spans="2:6" ht="15">
      <c r="B37" s="6" t="s">
        <v>8</v>
      </c>
      <c r="C37" s="18">
        <f t="shared" si="1"/>
        <v>5.019213019098898</v>
      </c>
      <c r="D37" s="6">
        <v>380</v>
      </c>
      <c r="E37" s="6">
        <v>7570908</v>
      </c>
      <c r="F37" s="17"/>
    </row>
    <row r="38" spans="2:6" ht="15">
      <c r="B38" s="6" t="s">
        <v>75</v>
      </c>
      <c r="C38" s="18">
        <f t="shared" si="1"/>
        <v>4.9519755848107705</v>
      </c>
      <c r="D38" s="6">
        <v>254</v>
      </c>
      <c r="E38" s="6">
        <v>5129266</v>
      </c>
      <c r="F38" s="17"/>
    </row>
    <row r="39" spans="2:6" ht="15">
      <c r="B39" s="6" t="s">
        <v>9</v>
      </c>
      <c r="C39" s="18">
        <f t="shared" si="1"/>
        <v>5.053558697986698</v>
      </c>
      <c r="D39" s="6">
        <v>56</v>
      </c>
      <c r="E39" s="6">
        <v>1108130</v>
      </c>
      <c r="F39" s="17"/>
    </row>
    <row r="40" spans="2:6" ht="15">
      <c r="B40" s="6" t="s">
        <v>10</v>
      </c>
      <c r="C40" s="18">
        <f t="shared" si="1"/>
        <v>5.213018308839338</v>
      </c>
      <c r="D40" s="6">
        <v>145</v>
      </c>
      <c r="E40" s="6">
        <v>2781498</v>
      </c>
      <c r="F40" s="17"/>
    </row>
    <row r="41" spans="2:6" ht="15">
      <c r="B41" s="6" t="s">
        <v>73</v>
      </c>
      <c r="C41" s="18">
        <f t="shared" si="1"/>
        <v>5.270497097206726</v>
      </c>
      <c r="D41" s="6">
        <v>59</v>
      </c>
      <c r="E41" s="6">
        <v>1119439</v>
      </c>
      <c r="F41" s="17"/>
    </row>
    <row r="42" spans="2:6" ht="15">
      <c r="B42" s="6" t="s">
        <v>11</v>
      </c>
      <c r="C42" s="18">
        <f t="shared" si="1"/>
        <v>4.017193588559032</v>
      </c>
      <c r="D42" s="6">
        <v>13</v>
      </c>
      <c r="E42" s="6">
        <v>323609</v>
      </c>
      <c r="F42" s="17"/>
    </row>
    <row r="43" spans="2:6" ht="15">
      <c r="B43" s="6" t="s">
        <v>12</v>
      </c>
      <c r="C43" s="18">
        <f t="shared" si="1"/>
        <v>4.616407327161709</v>
      </c>
      <c r="D43" s="6">
        <v>300</v>
      </c>
      <c r="E43" s="6">
        <v>6498560</v>
      </c>
      <c r="F43" s="17"/>
    </row>
    <row r="44" spans="2:6" ht="15">
      <c r="B44" s="6" t="s">
        <v>13</v>
      </c>
      <c r="C44" s="18">
        <f t="shared" si="1"/>
        <v>4.137138687062082</v>
      </c>
      <c r="D44" s="6">
        <v>61</v>
      </c>
      <c r="E44" s="6">
        <v>1474449</v>
      </c>
      <c r="F44" s="17"/>
    </row>
    <row r="45" spans="2:6" ht="15">
      <c r="B45" s="6" t="s">
        <v>14</v>
      </c>
      <c r="C45" s="18">
        <f t="shared" si="1"/>
        <v>3.258006162285941</v>
      </c>
      <c r="D45" s="6">
        <v>21</v>
      </c>
      <c r="E45" s="6">
        <v>644566</v>
      </c>
      <c r="F45" s="17"/>
    </row>
    <row r="46" spans="2:6" ht="15">
      <c r="B46" s="6" t="s">
        <v>16</v>
      </c>
      <c r="C46" s="18">
        <f t="shared" si="1"/>
        <v>4.28618394203985</v>
      </c>
      <c r="D46" s="6">
        <v>94</v>
      </c>
      <c r="E46" s="6">
        <v>2193093</v>
      </c>
      <c r="F46" s="17"/>
    </row>
    <row r="47" ht="15">
      <c r="F47" s="13"/>
    </row>
    <row r="48" ht="15">
      <c r="B48" s="20" t="s">
        <v>70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2013-08-02T12:22:17Z</dcterms:created>
  <dcterms:modified xsi:type="dcterms:W3CDTF">2016-11-28T10:55:10Z</dcterms:modified>
  <cp:category/>
  <cp:version/>
  <cp:contentType/>
  <cp:contentStatus/>
</cp:coreProperties>
</file>